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630" yWindow="555" windowWidth="27495" windowHeight="11445"/>
  </bookViews>
  <sheets>
    <sheet name="Документ" sheetId="2" r:id="rId1"/>
  </sheets>
  <definedNames>
    <definedName name="_xlnm.Print_Titles" localSheetId="0">Документ!$12:$14</definedName>
    <definedName name="_xlnm.Print_Area" localSheetId="0">Документ!$A$1:$E$191</definedName>
  </definedNames>
  <calcPr calcId="125725"/>
</workbook>
</file>

<file path=xl/calcChain.xml><?xml version="1.0" encoding="utf-8"?>
<calcChain xmlns="http://schemas.openxmlformats.org/spreadsheetml/2006/main">
  <c r="D191" i="2"/>
  <c r="E191"/>
  <c r="C191"/>
  <c r="D112"/>
  <c r="E112"/>
  <c r="C112"/>
  <c r="D113"/>
  <c r="E113"/>
  <c r="C113"/>
  <c r="D15"/>
  <c r="E15"/>
  <c r="C15"/>
  <c r="D177"/>
  <c r="E177"/>
  <c r="C177"/>
  <c r="D147"/>
  <c r="E147"/>
  <c r="C147"/>
  <c r="D116"/>
  <c r="E116"/>
  <c r="C116"/>
  <c r="D189"/>
  <c r="E189"/>
  <c r="C189"/>
  <c r="D181"/>
  <c r="E181"/>
  <c r="C181"/>
  <c r="D168"/>
  <c r="E168"/>
  <c r="C168"/>
  <c r="D148"/>
  <c r="E148"/>
  <c r="C148"/>
  <c r="D134"/>
  <c r="E134"/>
  <c r="C134"/>
  <c r="D127"/>
  <c r="E127"/>
  <c r="C127"/>
  <c r="D122"/>
  <c r="E122"/>
  <c r="C122"/>
  <c r="D117"/>
  <c r="E117"/>
  <c r="C117"/>
  <c r="D114"/>
  <c r="E114"/>
  <c r="C114"/>
  <c r="D104"/>
  <c r="D107"/>
  <c r="E107"/>
  <c r="E104" s="1"/>
  <c r="D108"/>
  <c r="E108"/>
  <c r="C108"/>
  <c r="C107" s="1"/>
  <c r="C105"/>
  <c r="D85"/>
  <c r="E85"/>
  <c r="C85"/>
  <c r="D83"/>
  <c r="E83"/>
  <c r="C83"/>
  <c r="D81"/>
  <c r="E81"/>
  <c r="C81"/>
  <c r="D74"/>
  <c r="E74"/>
  <c r="D77"/>
  <c r="E77"/>
  <c r="C77"/>
  <c r="D75"/>
  <c r="E75"/>
  <c r="C75"/>
  <c r="C74" s="1"/>
  <c r="D69"/>
  <c r="D70"/>
  <c r="E70"/>
  <c r="E69" s="1"/>
  <c r="C70"/>
  <c r="C69" s="1"/>
  <c r="C58"/>
  <c r="D67"/>
  <c r="E67"/>
  <c r="C67"/>
  <c r="D65"/>
  <c r="E65"/>
  <c r="C65"/>
  <c r="D59"/>
  <c r="D58" s="1"/>
  <c r="E59"/>
  <c r="E58" s="1"/>
  <c r="C59"/>
  <c r="E53"/>
  <c r="C53"/>
  <c r="D56"/>
  <c r="E56"/>
  <c r="C56"/>
  <c r="D54"/>
  <c r="D53" s="1"/>
  <c r="E54"/>
  <c r="C54"/>
  <c r="D47"/>
  <c r="E47"/>
  <c r="D50"/>
  <c r="E50"/>
  <c r="C50"/>
  <c r="D48"/>
  <c r="E48"/>
  <c r="C48"/>
  <c r="C47" s="1"/>
  <c r="D39"/>
  <c r="D45"/>
  <c r="E45"/>
  <c r="C45"/>
  <c r="D43"/>
  <c r="E43"/>
  <c r="C43"/>
  <c r="D40"/>
  <c r="E40"/>
  <c r="E39" s="1"/>
  <c r="C40"/>
  <c r="C39" s="1"/>
  <c r="D31"/>
  <c r="D37"/>
  <c r="E37"/>
  <c r="C37"/>
  <c r="D32"/>
  <c r="E32"/>
  <c r="E31" s="1"/>
  <c r="C32"/>
  <c r="C31" s="1"/>
  <c r="C16"/>
  <c r="D17"/>
  <c r="D16" s="1"/>
  <c r="E17"/>
  <c r="E16" s="1"/>
  <c r="C17"/>
  <c r="C104" l="1"/>
</calcChain>
</file>

<file path=xl/sharedStrings.xml><?xml version="1.0" encoding="utf-8"?>
<sst xmlns="http://schemas.openxmlformats.org/spreadsheetml/2006/main" count="361" uniqueCount="308">
  <si>
    <t xml:space="preserve">Объем поступлений доходов городского бюджета и межбюджетных трансфертов на 2025 год
 и на плановый период 2026 и 2027 годов
</t>
  </si>
  <si>
    <t>(рублей)</t>
  </si>
  <si>
    <t>Наименование</t>
  </si>
  <si>
    <t>Код бюджетной классификации Российской Федерации</t>
  </si>
  <si>
    <t>Утверждено на 2025 год</t>
  </si>
  <si>
    <t>Утверждено на 2026 год</t>
  </si>
  <si>
    <t>Утверждено на 2027 год</t>
  </si>
  <si>
    <t>НАЛОГОВЫЕ И НЕНАЛОГОВЫЕ ДОХОДЫ</t>
  </si>
  <si>
    <t>00010000000000000 000</t>
  </si>
  <si>
    <t xml:space="preserve">  НАЛОГИ НА ПРИБЫЛЬ, ДОХОДЫ</t>
  </si>
  <si>
    <t>00010100000000000 000</t>
  </si>
  <si>
    <t xml:space="preserve">      Налог на доходы физических лиц</t>
  </si>
  <si>
    <t>00010102000000000 000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</si>
  <si>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</si>
  <si>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</si>
  <si>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</si>
  <si>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</si>
  <si>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</si>
  <si>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00010102021010000 110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</si>
  <si>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</si>
  <si>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00010102022010000 110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</si>
  <si>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</si>
  <si>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</si>
  <si>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</si>
  <si>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</si>
  <si>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</si>
  <si>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</si>
  <si>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</si>
  <si>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</si>
  <si>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</si>
  <si>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00010102140010000 110</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</si>
  <si>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</si>
  <si>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00010102150010000 110</t>
  </si>
  <si>
    <t xml:space="preserve">        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</si>
  <si>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00010102180010000 110</t>
  </si>
  <si>
    <t xml:space="preserve">        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</si>
  <si>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00010102210010000 110</t>
  </si>
  <si>
    <t xml:space="preserve">        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</si>
  <si>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00010102230010000 110</t>
  </si>
  <si>
    <t xml:space="preserve">  НАЛОГИ НА ТОВАРЫ (РАБОТЫ, УСЛУГИ), РЕАЛИЗУЕМЫЕ НА ТЕРРИТОРИИ РОССИЙСКОЙ ФЕДЕРАЦИИ</t>
  </si>
  <si>
    <t>00010300000000000 000</t>
  </si>
  <si>
    <t xml:space="preserve">      Акцизы по подакцизным товарам (продукции), производимым на территории Российской Федерации</t>
  </si>
  <si>
    <t>00010302000000000 000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</si>
  <si>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</si>
  <si>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</si>
  <si>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</si>
  <si>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</si>
  <si>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</si>
  <si>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</si>
  <si>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</si>
  <si>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00010302261010000 110</t>
  </si>
  <si>
    <t>00010303000000000 000</t>
  </si>
  <si>
    <t xml:space="preserve">        Туристический налог</t>
  </si>
  <si>
    <t>00010303000010000 110</t>
  </si>
  <si>
    <t xml:space="preserve">  НАЛОГИ НА СОВОКУПНЫЙ ДОХОД</t>
  </si>
  <si>
    <t>00010500000000000 000</t>
  </si>
  <si>
    <t xml:space="preserve">      Налог, взимаемый в связи с применением упрощенной системы налогообложения</t>
  </si>
  <si>
    <t>00010501000000000 000</t>
  </si>
  <si>
    <t xml:space="preserve">        Налог, взимаемый с налогоплательщиков, выбравших в качестве объекта налогообложения доходы</t>
  </si>
  <si>
    <t>00010501011010000 110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</si>
  <si>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</si>
  <si>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00010501021010000 110</t>
  </si>
  <si>
    <t xml:space="preserve">      Единый сельскохозяйственный налог</t>
  </si>
  <si>
    <t>00010503000000000 000</t>
  </si>
  <si>
    <t xml:space="preserve">        Единый сельскохозяйственный налог</t>
  </si>
  <si>
    <t>00010503010010000 110</t>
  </si>
  <si>
    <t xml:space="preserve">      Налог, взимаемый в связи с применением патентной системы налогообложения</t>
  </si>
  <si>
    <t>00010504000000000 000</t>
  </si>
  <si>
    <t xml:space="preserve">        Налог, взимаемый в связи с применением патентной системы налогообложения, зачисляемый в бюджеты муниципальных округов</t>
  </si>
  <si>
    <t>00010504060020000 110</t>
  </si>
  <si>
    <t xml:space="preserve">  НАЛОГИ НА ИМУЩЕСТВО</t>
  </si>
  <si>
    <t>00010600000000000 000</t>
  </si>
  <si>
    <t xml:space="preserve">      Налог на имущество физических лиц</t>
  </si>
  <si>
    <t>00010601000000000 000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</si>
  <si>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</si>
  <si>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00010601020140000 110</t>
  </si>
  <si>
    <t xml:space="preserve">      Земельный налог</t>
  </si>
  <si>
    <t>00010606000000000 000</t>
  </si>
  <si>
    <t xml:space="preserve">        Земельный налог с организаций, обладающих земельным участком, расположенным в границах муниципальных округов</t>
  </si>
  <si>
    <t>00010606032140000 110</t>
  </si>
  <si>
    <t xml:space="preserve">        Земельный налог с физических лиц, обладающих земельным участком, расположенным в границах муниципальных округов</t>
  </si>
  <si>
    <t>00010606042140000 110</t>
  </si>
  <si>
    <t xml:space="preserve">  ГОСУДАРСТВЕННАЯ ПОШЛИНА</t>
  </si>
  <si>
    <t>00010800000000000 000</t>
  </si>
  <si>
    <t xml:space="preserve">      Государственная пошлина по делам, рассматриваемым в судах общей юрисдикции, мировыми судьями</t>
  </si>
  <si>
    <t>00010803000000000 000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</si>
  <si>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</si>
  <si>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00010803010010000 110</t>
  </si>
  <si>
    <t xml:space="preserve">      Государственная пошлина за государственную регистрацию, а также за совершение прочих юридически значимых действий</t>
  </si>
  <si>
    <t>00010807000000000 000</t>
  </si>
  <si>
    <t xml:space="preserve">        Государственная пошлина за выдачу разрешения на установку рекламной конструкции</t>
  </si>
  <si>
    <t>00010807150010000 110</t>
  </si>
  <si>
    <t xml:space="preserve">  ДОХОДЫ ОТ ИСПОЛЬЗОВАНИЯ ИМУЩЕСТВА, НАХОДЯЩЕГОСЯ В ГОСУДАРСТВЕННОЙ И МУНИЦИПАЛЬНОЙ СОБСТВЕННОСТИ</t>
  </si>
  <si>
    <t>00011100000000000 000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</si>
  <si>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</si>
  <si>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00011105000000000 000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</si>
  <si>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</si>
  <si>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00011105012140000 120</t>
  </si>
  <si>
    <t xml:space="preserve">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муниципальных округов</t>
  </si>
  <si>
    <t>00011105027140000 120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</si>
  <si>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</si>
  <si>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00011105034140000 120</t>
  </si>
  <si>
    <t xml:space="preserve">        Доходы от сдачи в аренду имущества, составляющего казну муниципальных округов (за исключением земельных участков)</t>
  </si>
  <si>
    <t>00011105074140000 120</t>
  </si>
  <si>
    <t xml:space="preserve">        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</si>
  <si>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00011105312140000 120</t>
  </si>
  <si>
    <t xml:space="preserve">      Платежи от государственных и муниципальных унитарных предприятий</t>
  </si>
  <si>
    <t>00011107000000000 000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</si>
  <si>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</si>
  <si>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00011107014140000 120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</si>
  <si>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</si>
  <si>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00011109000000000 000</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</si>
  <si>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</si>
  <si>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00011109044140000 120</t>
  </si>
  <si>
    <t xml:space="preserve">  ПЛАТЕЖИ ПРИ ПОЛЬЗОВАНИИ ПРИРОДНЫМИ РЕСУРСАМИ</t>
  </si>
  <si>
    <t>00011200000000000 000</t>
  </si>
  <si>
    <t xml:space="preserve">      Плата за негативное воздействие на окружающую среду</t>
  </si>
  <si>
    <t>00011201000000000 000</t>
  </si>
  <si>
    <t>00011201010010000 120</t>
  </si>
  <si>
    <t xml:space="preserve">        Плата за сбросы загрязняющих веществ в водные объекты</t>
  </si>
  <si>
    <t>00011201030010000 120</t>
  </si>
  <si>
    <t xml:space="preserve">        Плата за размещение отходов производства</t>
  </si>
  <si>
    <t>00011201041010000 120</t>
  </si>
  <si>
    <t xml:space="preserve">  ДОХОДЫ ОТ ОКАЗАНИЯ ПЛАТНЫХ УСЛУГ И КОМПЕНСАЦИИ ЗАТРАТ ГОСУДАРСТВА</t>
  </si>
  <si>
    <t>00011300000000000 000</t>
  </si>
  <si>
    <t xml:space="preserve">      Доходы от оказания платных услуг (работ)</t>
  </si>
  <si>
    <t>00011301000000000 000</t>
  </si>
  <si>
    <t xml:space="preserve">        Прочие доходы от оказания платных услуг (работ) получателями средств бюджетов муниципальных округов</t>
  </si>
  <si>
    <t>00011301994140000 130</t>
  </si>
  <si>
    <t xml:space="preserve">      Доходы от компенсации затрат государства</t>
  </si>
  <si>
    <t>00011302000000000 000</t>
  </si>
  <si>
    <t xml:space="preserve">        Доходы, поступающие в порядке возмещения расходов, понесенных в связи с эксплуатацией имущества муниципальных округов</t>
  </si>
  <si>
    <t>00011302064140000 130</t>
  </si>
  <si>
    <t xml:space="preserve">        Прочие доходы от компенсации затрат бюджетов муниципальных округов</t>
  </si>
  <si>
    <t>00011302994140000 130</t>
  </si>
  <si>
    <t xml:space="preserve">  ДОХОДЫ ОТ ПРОДАЖИ МАТЕРИАЛЬНЫХ И НЕМАТЕРИАЛЬНЫХ АКТИВОВ</t>
  </si>
  <si>
    <t>00011400000000000 000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</si>
  <si>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</si>
  <si>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00011402000000000 000</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</si>
  <si>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</si>
  <si>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00011402043140000 410</t>
  </si>
  <si>
    <t xml:space="preserve">      Доходы от продажи земельных участков, находящихся в государственной и муниципальной собственности</t>
  </si>
  <si>
    <t>00011406000000000 000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</si>
  <si>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</si>
  <si>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00011406012140000 430</t>
  </si>
  <si>
    <t xml:space="preserve">  ШТРАФЫ, САНКЦИИ, ВОЗМЕЩЕНИЕ УЩЕРБА</t>
  </si>
  <si>
    <t>00011600000000000 000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</si>
  <si>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</si>
  <si>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</si>
  <si>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</si>
  <si>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</si>
  <si>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</si>
  <si>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</si>
  <si>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</si>
  <si>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00011601074010000 140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</si>
  <si>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</si>
  <si>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</si>
  <si>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</si>
  <si>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</si>
  <si>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</si>
  <si>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</si>
  <si>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</si>
  <si>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</si>
  <si>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</si>
  <si>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</si>
  <si>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</si>
  <si>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</si>
  <si>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</si>
  <si>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</si>
  <si>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</si>
  <si>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</si>
  <si>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</si>
  <si>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</si>
  <si>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</si>
  <si>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</si>
  <si>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</si>
  <si>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</si>
  <si>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</si>
  <si>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00011607010140000 140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</si>
  <si>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</si>
  <si>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00011607090140000 140</t>
  </si>
  <si>
    <t xml:space="preserve">        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</si>
  <si>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00011610032140000 140</t>
  </si>
  <si>
    <t xml:space="preserve">  ПРОЧИЕ НЕНАЛОГОВЫЕ ДОХОДЫ</t>
  </si>
  <si>
    <t>00011700000000000 000</t>
  </si>
  <si>
    <t xml:space="preserve">      Прочие неналоговые доходы</t>
  </si>
  <si>
    <t>00011705000000000 000</t>
  </si>
  <si>
    <t xml:space="preserve">        Прочие неналоговые доходы бюджетов муниципальных округов</t>
  </si>
  <si>
    <t>00011705040140000 180</t>
  </si>
  <si>
    <t xml:space="preserve">      Инициативные платежи</t>
  </si>
  <si>
    <t>00011715000000000 000</t>
  </si>
  <si>
    <t xml:space="preserve">        Инициативные платежи, зачисляемые в бюджеты муниципальных округов</t>
  </si>
  <si>
    <t>00011715020140000 150</t>
  </si>
  <si>
    <t>БЕЗВОЗМЕЗДНЫЕ ПОСТУПЛЕНИЯ</t>
  </si>
  <si>
    <t>00020000000000000 000</t>
  </si>
  <si>
    <t xml:space="preserve">  БЕЗВОЗМЕЗДНЫЕ ПОСТУПЛЕНИЯ ОТ ДРУГИХ БЮДЖЕТОВ БЮДЖЕТНОЙ СИСТЕМЫ РОССИЙСКОЙ ФЕДЕРАЦИИ</t>
  </si>
  <si>
    <t>00020200000000000 000</t>
  </si>
  <si>
    <t xml:space="preserve">    Дотации бюджетам бюджетной системы Российской Федерации</t>
  </si>
  <si>
    <t>00020210000000000 000</t>
  </si>
  <si>
    <t xml:space="preserve">        Дотации бюджетам муниципальных округов на выравнивание бюджетной обеспеченности из бюджета субъекта Российской Федерации</t>
  </si>
  <si>
    <t>00020215001140000 150</t>
  </si>
  <si>
    <t xml:space="preserve">    Субсидии бюджетам бюджетной системы Российской Федерации (межбюджетные субсидии)</t>
  </si>
  <si>
    <t>00020220000000000 000</t>
  </si>
  <si>
    <t xml:space="preserve">        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</si>
  <si>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00020220041140000 150</t>
  </si>
  <si>
    <t xml:space="preserve">        Субсидии бюджетам муниципальных округов на софинансирование капитальных вложений в объекты муниципальной собственности</t>
  </si>
  <si>
    <t>00020220077140000 150</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</si>
  <si>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</si>
  <si>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00020225304140000 150</t>
  </si>
  <si>
    <t>00020225315140000 150</t>
  </si>
  <si>
    <t>00020225348140000 150</t>
  </si>
  <si>
    <t xml:space="preserve">        Субсидии бюджетам муниципальных округов на поддержку отрасли культуры</t>
  </si>
  <si>
    <t>00020225519140000 150</t>
  </si>
  <si>
    <t xml:space="preserve">        Субсидии бюджетам муниципальных округов на реализацию мероприятий по модернизации школьных систем образования</t>
  </si>
  <si>
    <t>00020225750140000 150</t>
  </si>
  <si>
    <t xml:space="preserve">        Прочие субсидии бюджетам муниципальных округов</t>
  </si>
  <si>
    <t>00020229999140000 150</t>
  </si>
  <si>
    <t xml:space="preserve">    Субвенции бюджетам бюджетной системы Российской Федерации</t>
  </si>
  <si>
    <t>00020230000000000 000</t>
  </si>
  <si>
    <t xml:space="preserve">        Субвенции бюджетам муниципальных округов на выполнение передаваемых полномочий субъектов Российской Федерации</t>
  </si>
  <si>
    <t>00020230024140000 150</t>
  </si>
  <si>
    <t xml:space="preserve">        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</si>
  <si>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00020230027140000 150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</si>
  <si>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</si>
  <si>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00020230029140000 150</t>
  </si>
  <si>
    <t xml:space="preserve">        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</si>
  <si>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00020235082140000 150</t>
  </si>
  <si>
    <t xml:space="preserve">        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</si>
  <si>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00020235118140000 150</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</si>
  <si>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</si>
  <si>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00020235120140000 150</t>
  </si>
  <si>
    <t xml:space="preserve">        Субвенции бюджетам муниципальных округов на государственную регистрацию актов гражданского состояния</t>
  </si>
  <si>
    <t>00020235930140000 150</t>
  </si>
  <si>
    <t xml:space="preserve">        Единая субвенция бюджетам муниципальных округов</t>
  </si>
  <si>
    <t>00020239998140000 150</t>
  </si>
  <si>
    <t xml:space="preserve">    Иные межбюджетные трансферты</t>
  </si>
  <si>
    <t>00020240000000000 000</t>
  </si>
  <si>
    <t xml:space="preserve">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</si>
  <si>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00020245050140000 150</t>
  </si>
  <si>
    <t xml:space="preserve">        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</si>
  <si>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00020245179140000 150</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</si>
  <si>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</si>
  <si>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00020245303140000 150</t>
  </si>
  <si>
    <t xml:space="preserve">        Прочие межбюджетные трансферты, передаваемые бюджетам муниципальных округов</t>
  </si>
  <si>
    <t>00020249999140000 150</t>
  </si>
  <si>
    <t xml:space="preserve">  БЕЗВОЗМЕЗДНЫЕ ПОСТУПЛЕНИЯ ОТ НЕГОСУДАРСТВЕННЫХ ОРГАНИЗАЦИЙ</t>
  </si>
  <si>
    <t>00020400000000000 000</t>
  </si>
  <si>
    <t xml:space="preserve">        Прочие безвозмездные поступления от негосударственных организаций в бюджеты муниципальных округов</t>
  </si>
  <si>
    <t>00020404099140000 150</t>
  </si>
  <si>
    <t>Итого</t>
  </si>
  <si>
    <t>Приложение № 2</t>
  </si>
  <si>
    <t>к решению Совета депутатов города Апатиты</t>
  </si>
  <si>
    <t>"Приложение № 3</t>
  </si>
  <si>
    <t>"О городском бюджете на 2025 год и на плановый период 2026 и 2027 годов"</t>
  </si>
  <si>
    <t>от 17.12.2024 № 60</t>
  </si>
  <si>
    <t>".</t>
  </si>
  <si>
    <t xml:space="preserve">        Плата за выбросы загрязняющих веществ в атмосферный воздух стационарными объектами</t>
  </si>
  <si>
    <t xml:space="preserve">          Инициативные платежи, зачисляемые в бюджеты муниципальных округов по проекту № 1 (Благоустройство пришкольной территории МБОУ СОШ № 5 г. Апатиты "Наш школьный двор")</t>
  </si>
  <si>
    <t>00011715020140001 150</t>
  </si>
  <si>
    <t xml:space="preserve">          Инициативные платежи, зачисляемые в бюджеты муниципальных округов по проекту № 2 (Благоустройство беговой дорожки на стадионе МБОУ СОШ № 10 г. Апатиты "Дорожка к спорту")</t>
  </si>
  <si>
    <t>00011715020140002 150</t>
  </si>
  <si>
    <t xml:space="preserve">          Инициативные платежи, зачисляемые в бюджеты муниципальных округов по проекту № 3 (Контейнерные площадки "Мой город - часть меня")</t>
  </si>
  <si>
    <t>00011715020140003 150</t>
  </si>
  <si>
    <t>в том числе:</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</si>
  <si>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</si>
  <si>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</si>
  <si>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</si>
  <si>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t>
  </si>
  <si>
    <t xml:space="preserve">        Субсидии бюджетам муниципальных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</si>
  <si>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</si>
  <si>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(Капитальный ремонт дошкольных учреждений город Апатиты с подведомственной территорией)</t>
  </si>
  <si>
    <t xml:space="preserve">       Субсидии бюджетам муниципальных округов на модернизацию региональных и муниципальных библиотек</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</si>
  <si>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</si>
  <si>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Субсидии из областного бюджета местным бюджетам на организацию отдыха детей Мурманской области в муниципальных образовательных организациях</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</si>
  <si>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</si>
  <si>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</si>
  <si>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</si>
  <si>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софинансирование мероприятий по сносу объектов капитального строительства</t>
  </si>
  <si>
    <t>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24.07.2007 № 221-ФЗ "О кадастровой деятельности"</t>
  </si>
  <si>
    <t>Субсидии из областного бюджета местным бюджетам на приобретение спортивного оборудования и инвентаря спортивным школам, реализующим дополнительные образовательные программы спортивной подготовки в соответствии с федеральными стандартами спортивной подготовки</t>
  </si>
  <si>
    <t>Субсидии из областного бюджета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</si>
  <si>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муниципальным образованиям на реализацию проектов по поддержке местных инициатив</t>
  </si>
  <si>
    <t>00020229999149000 150</t>
  </si>
  <si>
    <t>Субвенции из областного бюджета местным бюджетам на возмещение расходов по гарантированному перечню услуг по погребению</t>
  </si>
  <si>
    <t>Субвенции из областного бюджета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</si>
  <si>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</si>
  <si>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Субвенции из областного бюджета местным бюджетам на обеспечение бесплатным питанием отдельных категорий обучающихся</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</si>
  <si>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</si>
  <si>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Субвенции из областного бюджета местным бюджетам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</si>
  <si>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</si>
  <si>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Субвенции из областного бюджета местным бюджетам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</si>
  <si>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</si>
  <si>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</si>
  <si>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Субвенции из областного бюджета местным бюджетам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</si>
  <si>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Субвенции из областного бюджета местным бюджетам на осуществление органами местного самоуправления муниципальных образований Мурманской области со статусом городского округа, муниципального округа и муниципального района отдельных государственных полномочий по сбору сведений для формирования и ведения торгового реестра</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</si>
  <si>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</si>
  <si>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реализацию Закона Мурманской области "Об административных комиссиях"</t>
  </si>
  <si>
    <t>Субвенции из областного бюджета местным бюджетам на осуществление деятельности по отлову и содержанию животных без владельцев</t>
  </si>
  <si>
    <t>Субвенции из областного бюджета местным бюджетам на реализацию Закона Мурманской области "О комиссиях по делам несовершеннолетних и защите их прав в Мурманской области"</t>
  </si>
  <si>
    <t>Субвенции из областного бюджета местным бюджетам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</si>
  <si>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Субвенции из областного бюджета местным бюджетам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</si>
  <si>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за руководство школьными спортивными клубами</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</si>
  <si>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</si>
  <si>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</si>
  <si>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Иные межбюджетные трансферты из областного бюджета местным бюджетам в целях возмещения понесенных расходов на размещение и питание граждан в пунктах временного размещения (за счет средств резервного фонда Правительства Мурманской области)</t>
  </si>
  <si>
    <t>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 муниципальных районов Мурманской области за содействие в выполнении задач, возложенных на Вооруженные Силы Российской Федерации (за счет средств резервного фонда Правительства Мурманской области)</t>
  </si>
  <si>
    <t xml:space="preserve">Иной межбюджетный трансферт из областного бюджета местным бюджетам на реализацию мероприятий, направленных на выполнение работ по ямочному ремонту дворовых проездов </t>
  </si>
  <si>
    <t>от 30.09.2025 № 160</t>
  </si>
</sst>
</file>

<file path=xl/styles.xml><?xml version="1.0" encoding="utf-8"?>
<styleSheet xmlns="http://schemas.openxmlformats.org/spreadsheetml/2006/main">
  <fonts count="14">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Arial"/>
      <family val="2"/>
      <charset val="204"/>
    </font>
    <font>
      <sz val="11"/>
      <name val="Calibri"/>
      <family val="2"/>
    </font>
    <font>
      <b/>
      <sz val="10"/>
      <color rgb="FF000000"/>
      <name val="Arial Cyr"/>
      <charset val="204"/>
    </font>
    <font>
      <i/>
      <sz val="10"/>
      <color rgb="FF000000"/>
      <name val="Arial Cyr"/>
      <charset val="204"/>
    </font>
    <font>
      <i/>
      <sz val="10"/>
      <name val="Arial"/>
      <family val="2"/>
      <charset val="204"/>
    </font>
    <font>
      <i/>
      <sz val="10"/>
      <color theme="1"/>
      <name val="Arial"/>
      <family val="2"/>
      <charset val="204"/>
    </font>
    <font>
      <i/>
      <sz val="10"/>
      <name val="Arial Cyr"/>
      <charset val="204"/>
    </font>
    <font>
      <sz val="10"/>
      <color rgb="FF000000"/>
      <name val="Arial Cyr"/>
      <charset val="204"/>
    </font>
    <font>
      <i/>
      <sz val="10"/>
      <name val="Arial Cyr"/>
    </font>
  </fonts>
  <fills count="6">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13">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rgb="FF000000"/>
      </left>
      <right/>
      <top style="thin">
        <color rgb="FF000000"/>
      </top>
      <bottom/>
      <diagonal/>
    </border>
  </borders>
  <cellStyleXfs count="28">
    <xf numFmtId="0" fontId="0" fillId="0" borderId="0"/>
    <xf numFmtId="0" fontId="4" fillId="0" borderId="0">
      <alignment horizontal="right"/>
    </xf>
    <xf numFmtId="0" fontId="1" fillId="0" borderId="1">
      <alignment horizontal="left" vertical="top" wrapText="1"/>
    </xf>
    <xf numFmtId="0" fontId="1" fillId="0" borderId="1"/>
    <xf numFmtId="0" fontId="2" fillId="0" borderId="1">
      <alignment horizontal="center" wrapText="1"/>
    </xf>
    <xf numFmtId="0" fontId="2" fillId="0" borderId="1">
      <alignment horizontal="center"/>
    </xf>
    <xf numFmtId="0" fontId="1" fillId="0" borderId="1">
      <alignment wrapText="1"/>
    </xf>
    <xf numFmtId="0" fontId="1" fillId="0" borderId="1">
      <alignment horizontal="right"/>
    </xf>
    <xf numFmtId="0" fontId="1" fillId="0" borderId="2">
      <alignment horizontal="center" vertical="center" wrapText="1"/>
    </xf>
    <xf numFmtId="0" fontId="1" fillId="0" borderId="5">
      <alignment horizontal="center" vertical="center" shrinkToFit="1"/>
    </xf>
    <xf numFmtId="0" fontId="1" fillId="0" borderId="5">
      <alignment horizontal="left" vertical="top" wrapText="1"/>
    </xf>
    <xf numFmtId="4" fontId="1" fillId="2" borderId="5">
      <alignment horizontal="right" vertical="top" shrinkToFit="1"/>
    </xf>
    <xf numFmtId="4" fontId="1" fillId="0" borderId="5">
      <alignment horizontal="right" vertical="top" shrinkToFit="1"/>
    </xf>
    <xf numFmtId="0" fontId="3" fillId="0" borderId="6">
      <alignment horizontal="left"/>
    </xf>
    <xf numFmtId="4" fontId="3" fillId="3" borderId="5">
      <alignment horizontal="right" vertical="top" shrinkToFit="1"/>
    </xf>
    <xf numFmtId="0" fontId="1" fillId="0" borderId="7"/>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3" fillId="0" borderId="5">
      <alignment horizontal="left" vertical="top" wrapText="1"/>
    </xf>
    <xf numFmtId="0" fontId="1" fillId="4" borderId="1">
      <alignment horizontal="center"/>
    </xf>
    <xf numFmtId="4" fontId="1" fillId="0" borderId="1">
      <alignment horizontal="right" shrinkToFit="1"/>
    </xf>
    <xf numFmtId="0" fontId="4" fillId="0" borderId="1">
      <alignment horizontal="right"/>
    </xf>
    <xf numFmtId="0" fontId="6" fillId="0" borderId="1"/>
  </cellStyleXfs>
  <cellXfs count="62">
    <xf numFmtId="0" fontId="0" fillId="0" borderId="0" xfId="0"/>
    <xf numFmtId="0" fontId="0" fillId="0" borderId="0" xfId="0" applyProtection="1">
      <protection locked="0"/>
    </xf>
    <xf numFmtId="0" fontId="1" fillId="0" borderId="1" xfId="3" applyNumberFormat="1" applyProtection="1"/>
    <xf numFmtId="0" fontId="2" fillId="0" borderId="1" xfId="5" applyNumberFormat="1" applyProtection="1">
      <alignment horizontal="center"/>
    </xf>
    <xf numFmtId="0" fontId="1" fillId="0" borderId="1" xfId="6" applyNumberFormat="1" applyProtection="1">
      <alignment wrapText="1"/>
    </xf>
    <xf numFmtId="0" fontId="1" fillId="0" borderId="1" xfId="7" applyNumberFormat="1" applyProtection="1">
      <alignment horizontal="right"/>
    </xf>
    <xf numFmtId="0" fontId="1" fillId="0" borderId="7" xfId="15" applyNumberFormat="1" applyProtection="1"/>
    <xf numFmtId="0" fontId="1" fillId="0" borderId="1" xfId="16" applyNumberFormat="1" applyProtection="1">
      <alignment horizontal="left" wrapText="1"/>
    </xf>
    <xf numFmtId="0" fontId="1" fillId="0" borderId="1" xfId="6" applyNumberFormat="1" applyProtection="1">
      <alignment wrapText="1"/>
    </xf>
    <xf numFmtId="0" fontId="1" fillId="0" borderId="1" xfId="6">
      <alignment wrapText="1"/>
    </xf>
    <xf numFmtId="0" fontId="5" fillId="5" borderId="1" xfId="26" applyFont="1" applyFill="1" applyBorder="1" applyAlignment="1">
      <alignment horizontal="right"/>
    </xf>
    <xf numFmtId="0" fontId="5" fillId="5" borderId="1" xfId="27" applyNumberFormat="1" applyFont="1" applyFill="1" applyBorder="1" applyAlignment="1" applyProtection="1">
      <alignment horizontal="right"/>
    </xf>
    <xf numFmtId="0" fontId="1" fillId="5" borderId="5" xfId="9" applyNumberFormat="1" applyFill="1" applyProtection="1">
      <alignment horizontal="center" vertical="center" shrinkToFit="1"/>
    </xf>
    <xf numFmtId="0" fontId="1" fillId="5" borderId="5" xfId="10" applyNumberFormat="1" applyFill="1" applyProtection="1">
      <alignment horizontal="left" vertical="top" wrapText="1"/>
    </xf>
    <xf numFmtId="4" fontId="1" fillId="5" borderId="5" xfId="11" applyNumberFormat="1" applyFill="1" applyProtection="1">
      <alignment horizontal="right" vertical="top" shrinkToFit="1"/>
    </xf>
    <xf numFmtId="4" fontId="1" fillId="5" borderId="5" xfId="12" applyNumberFormat="1" applyFill="1" applyProtection="1">
      <alignment horizontal="right" vertical="top" shrinkToFit="1"/>
    </xf>
    <xf numFmtId="0" fontId="3" fillId="5" borderId="6" xfId="13" applyNumberFormat="1" applyFill="1" applyProtection="1">
      <alignment horizontal="left"/>
    </xf>
    <xf numFmtId="4" fontId="3" fillId="5" borderId="5" xfId="14" applyNumberFormat="1" applyFill="1" applyProtection="1">
      <alignment horizontal="right" vertical="top" shrinkToFit="1"/>
    </xf>
    <xf numFmtId="0" fontId="7" fillId="5" borderId="5" xfId="10" applyNumberFormat="1" applyFont="1" applyFill="1" applyProtection="1">
      <alignment horizontal="left" vertical="top" wrapText="1"/>
    </xf>
    <xf numFmtId="4" fontId="7" fillId="5" borderId="5" xfId="11" applyNumberFormat="1" applyFont="1" applyFill="1" applyProtection="1">
      <alignment horizontal="right" vertical="top" shrinkToFit="1"/>
    </xf>
    <xf numFmtId="0" fontId="1" fillId="0" borderId="5" xfId="10" applyNumberFormat="1" applyProtection="1">
      <alignment horizontal="left" vertical="top" wrapText="1"/>
    </xf>
    <xf numFmtId="49" fontId="1" fillId="0" borderId="5" xfId="10" applyNumberFormat="1" applyProtection="1">
      <alignment horizontal="left" vertical="top" wrapText="1"/>
    </xf>
    <xf numFmtId="4" fontId="1" fillId="0" borderId="5" xfId="12" applyNumberFormat="1" applyProtection="1">
      <alignment horizontal="right" vertical="top" shrinkToFit="1"/>
    </xf>
    <xf numFmtId="0" fontId="8" fillId="0" borderId="5" xfId="10" applyNumberFormat="1" applyFont="1" applyProtection="1">
      <alignment horizontal="left" vertical="top" wrapText="1"/>
    </xf>
    <xf numFmtId="4" fontId="8" fillId="0" borderId="5" xfId="12" applyNumberFormat="1" applyFont="1" applyProtection="1">
      <alignment horizontal="right" vertical="top" shrinkToFit="1"/>
    </xf>
    <xf numFmtId="0" fontId="9" fillId="0" borderId="8" xfId="0" applyFont="1" applyFill="1" applyBorder="1" applyAlignment="1">
      <alignment vertical="top" wrapText="1"/>
    </xf>
    <xf numFmtId="49" fontId="8" fillId="5" borderId="8" xfId="10" applyNumberFormat="1" applyFont="1" applyFill="1" applyBorder="1" applyAlignment="1" applyProtection="1">
      <alignment horizontal="center" vertical="top" wrapText="1"/>
    </xf>
    <xf numFmtId="0" fontId="10" fillId="5" borderId="8" xfId="0" applyFont="1" applyFill="1" applyBorder="1" applyAlignment="1">
      <alignment vertical="top" wrapText="1"/>
    </xf>
    <xf numFmtId="0" fontId="9" fillId="5" borderId="8" xfId="0" applyFont="1" applyFill="1" applyBorder="1" applyAlignment="1">
      <alignment vertical="top" wrapText="1"/>
    </xf>
    <xf numFmtId="4" fontId="8" fillId="0" borderId="9" xfId="12" applyNumberFormat="1" applyFont="1" applyBorder="1" applyProtection="1">
      <alignment horizontal="right" vertical="top" shrinkToFit="1"/>
    </xf>
    <xf numFmtId="4" fontId="11" fillId="5" borderId="8" xfId="12" applyNumberFormat="1" applyFont="1" applyFill="1" applyBorder="1" applyProtection="1">
      <alignment horizontal="right" vertical="top" shrinkToFit="1"/>
    </xf>
    <xf numFmtId="0" fontId="1" fillId="0" borderId="10" xfId="10" applyNumberFormat="1" applyBorder="1" applyProtection="1">
      <alignment horizontal="left" vertical="top" wrapText="1"/>
    </xf>
    <xf numFmtId="49" fontId="12" fillId="5" borderId="8" xfId="10" applyNumberFormat="1" applyFont="1" applyFill="1" applyBorder="1" applyAlignment="1" applyProtection="1">
      <alignment horizontal="center" vertical="top" wrapText="1"/>
    </xf>
    <xf numFmtId="49" fontId="8" fillId="0" borderId="5" xfId="10" applyNumberFormat="1" applyFont="1" applyProtection="1">
      <alignment horizontal="left" vertical="top" wrapText="1"/>
    </xf>
    <xf numFmtId="0" fontId="9" fillId="0" borderId="11" xfId="0" applyFont="1" applyFill="1" applyBorder="1" applyAlignment="1">
      <alignment vertical="top" wrapText="1"/>
    </xf>
    <xf numFmtId="49" fontId="8" fillId="0" borderId="3" xfId="10" applyNumberFormat="1" applyFont="1" applyBorder="1" applyProtection="1">
      <alignment horizontal="left" vertical="top" wrapText="1"/>
    </xf>
    <xf numFmtId="4" fontId="13" fillId="5" borderId="11" xfId="12" applyNumberFormat="1" applyFont="1" applyFill="1" applyBorder="1" applyProtection="1">
      <alignment horizontal="right" vertical="top" shrinkToFit="1"/>
    </xf>
    <xf numFmtId="49" fontId="8" fillId="0" borderId="8" xfId="10" applyNumberFormat="1" applyFont="1" applyBorder="1" applyProtection="1">
      <alignment horizontal="left" vertical="top" wrapText="1"/>
    </xf>
    <xf numFmtId="4" fontId="13" fillId="5" borderId="8" xfId="12" applyNumberFormat="1" applyFont="1" applyFill="1" applyBorder="1" applyProtection="1">
      <alignment horizontal="right" vertical="top" shrinkToFit="1"/>
    </xf>
    <xf numFmtId="49" fontId="8" fillId="0" borderId="11" xfId="10" applyNumberFormat="1" applyFont="1" applyBorder="1" applyProtection="1">
      <alignment horizontal="left" vertical="top" wrapText="1"/>
    </xf>
    <xf numFmtId="4" fontId="13" fillId="5" borderId="12" xfId="12" applyNumberFormat="1" applyFont="1" applyFill="1" applyBorder="1" applyProtection="1">
      <alignment horizontal="right" vertical="top" shrinkToFit="1"/>
    </xf>
    <xf numFmtId="0" fontId="9" fillId="5" borderId="11" xfId="0" applyFont="1" applyFill="1" applyBorder="1" applyAlignment="1">
      <alignment vertical="top" wrapText="1"/>
    </xf>
    <xf numFmtId="0" fontId="8" fillId="5" borderId="8" xfId="10" applyNumberFormat="1" applyFont="1" applyFill="1" applyBorder="1" applyAlignment="1" applyProtection="1">
      <alignment horizontal="left" vertical="top" wrapText="1"/>
    </xf>
    <xf numFmtId="49" fontId="8" fillId="0" borderId="12" xfId="10" applyNumberFormat="1" applyFont="1" applyBorder="1" applyProtection="1">
      <alignment horizontal="left" vertical="top" wrapText="1"/>
    </xf>
    <xf numFmtId="0" fontId="8" fillId="5" borderId="11" xfId="10" applyNumberFormat="1" applyFont="1" applyFill="1" applyBorder="1" applyAlignment="1" applyProtection="1">
      <alignment horizontal="left" vertical="top" wrapText="1"/>
    </xf>
    <xf numFmtId="0" fontId="1" fillId="0" borderId="1" xfId="16" applyNumberFormat="1" applyProtection="1">
      <alignment horizontal="left" wrapText="1"/>
    </xf>
    <xf numFmtId="0" fontId="1" fillId="0" borderId="1" xfId="16">
      <alignment horizontal="left" wrapText="1"/>
    </xf>
    <xf numFmtId="0" fontId="1" fillId="0" borderId="1" xfId="7" applyNumberFormat="1" applyProtection="1">
      <alignment horizontal="right"/>
    </xf>
    <xf numFmtId="0" fontId="1" fillId="0" borderId="1" xfId="7">
      <alignment horizontal="right"/>
    </xf>
    <xf numFmtId="0" fontId="1" fillId="5" borderId="2" xfId="8" applyNumberFormat="1" applyFill="1" applyProtection="1">
      <alignment horizontal="center" vertical="center" wrapText="1"/>
    </xf>
    <xf numFmtId="0" fontId="1" fillId="5" borderId="2" xfId="8" applyFill="1">
      <alignment horizontal="center" vertical="center" wrapText="1"/>
    </xf>
    <xf numFmtId="0" fontId="1" fillId="5" borderId="3" xfId="8" applyNumberFormat="1" applyFill="1" applyBorder="1" applyProtection="1">
      <alignment horizontal="center" vertical="center" wrapText="1"/>
    </xf>
    <xf numFmtId="0" fontId="1" fillId="5" borderId="4" xfId="8" applyNumberFormat="1" applyFill="1" applyBorder="1" applyProtection="1">
      <alignment horizontal="center" vertical="center" wrapText="1"/>
    </xf>
    <xf numFmtId="0" fontId="2" fillId="0" borderId="1" xfId="4" applyNumberFormat="1" applyAlignment="1" applyProtection="1">
      <alignment horizontal="center" wrapText="1"/>
    </xf>
    <xf numFmtId="0" fontId="4" fillId="0" borderId="0" xfId="1" applyNumberFormat="1" applyProtection="1">
      <alignment horizontal="right"/>
    </xf>
    <xf numFmtId="0" fontId="4" fillId="0" borderId="0" xfId="1">
      <alignment horizontal="right"/>
    </xf>
    <xf numFmtId="0" fontId="1" fillId="0" borderId="1" xfId="2" applyNumberFormat="1" applyAlignment="1" applyProtection="1">
      <alignment horizontal="right" vertical="top" wrapText="1"/>
    </xf>
    <xf numFmtId="0" fontId="1" fillId="0" borderId="1" xfId="2" applyAlignment="1">
      <alignment horizontal="right" vertical="top" wrapText="1"/>
    </xf>
    <xf numFmtId="0" fontId="2" fillId="0" borderId="1" xfId="5" applyNumberFormat="1" applyProtection="1">
      <alignment horizontal="center"/>
    </xf>
    <xf numFmtId="0" fontId="2" fillId="0" borderId="1" xfId="5">
      <alignment horizontal="center"/>
    </xf>
    <xf numFmtId="0" fontId="1" fillId="0" borderId="1" xfId="6" applyNumberFormat="1" applyAlignment="1" applyProtection="1">
      <alignment horizontal="right" wrapText="1"/>
    </xf>
    <xf numFmtId="0" fontId="1" fillId="0" borderId="1" xfId="6" applyAlignment="1">
      <alignment horizontal="right" wrapText="1"/>
    </xf>
  </cellXfs>
  <cellStyles count="28">
    <cellStyle name="br" xfId="19"/>
    <cellStyle name="col" xfId="18"/>
    <cellStyle name="dtrow" xfId="1"/>
    <cellStyle name="dtrow 2" xfId="26"/>
    <cellStyle name="style0" xfId="20"/>
    <cellStyle name="td" xfId="21"/>
    <cellStyle name="tr" xfId="17"/>
    <cellStyle name="xl21" xfId="22"/>
    <cellStyle name="xl22" xfId="8"/>
    <cellStyle name="xl23" xfId="9"/>
    <cellStyle name="xl24" xfId="13"/>
    <cellStyle name="xl25" xfId="15"/>
    <cellStyle name="xl26" xfId="2"/>
    <cellStyle name="xl27" xfId="4"/>
    <cellStyle name="xl28" xfId="5"/>
    <cellStyle name="xl29" xfId="6"/>
    <cellStyle name="xl30" xfId="7"/>
    <cellStyle name="xl31" xfId="14"/>
    <cellStyle name="xl32" xfId="3"/>
    <cellStyle name="xl33" xfId="16"/>
    <cellStyle name="xl34" xfId="10"/>
    <cellStyle name="xl35" xfId="23"/>
    <cellStyle name="xl36" xfId="11"/>
    <cellStyle name="xl37" xfId="24"/>
    <cellStyle name="xl38" xfId="12"/>
    <cellStyle name="xl39" xfId="25"/>
    <cellStyle name="Обычный" xfId="0" builtinId="0"/>
    <cellStyle name="Обычный 4" xfId="2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193"/>
  <sheetViews>
    <sheetView showGridLines="0" tabSelected="1" zoomScaleNormal="100" zoomScaleSheetLayoutView="100" workbookViewId="0">
      <pane ySplit="14" topLeftCell="A15" activePane="bottomLeft" state="frozen"/>
      <selection pane="bottomLeft" sqref="A1:E1"/>
    </sheetView>
  </sheetViews>
  <sheetFormatPr defaultRowHeight="15" outlineLevelRow="4"/>
  <cols>
    <col min="1" max="1" width="49.28515625" style="1" customWidth="1"/>
    <col min="2" max="2" width="23.28515625" style="1" customWidth="1"/>
    <col min="3" max="5" width="16.7109375" style="1" customWidth="1"/>
    <col min="6" max="6" width="0.140625" style="1" customWidth="1"/>
    <col min="7" max="7" width="4.28515625" style="1" customWidth="1"/>
    <col min="8" max="16384" width="9.140625" style="1"/>
  </cols>
  <sheetData>
    <row r="1" spans="1:7" ht="12.75" customHeight="1">
      <c r="A1" s="54" t="s">
        <v>250</v>
      </c>
      <c r="B1" s="55"/>
      <c r="C1" s="55"/>
      <c r="D1" s="55"/>
      <c r="E1" s="55"/>
    </row>
    <row r="2" spans="1:7">
      <c r="A2" s="56" t="s">
        <v>251</v>
      </c>
      <c r="B2" s="57"/>
      <c r="C2" s="57"/>
      <c r="D2" s="57"/>
      <c r="E2" s="57"/>
      <c r="F2" s="2"/>
      <c r="G2" s="2"/>
    </row>
    <row r="3" spans="1:7" ht="15.75" customHeight="1">
      <c r="A3" s="56" t="s">
        <v>307</v>
      </c>
      <c r="B3" s="57"/>
      <c r="C3" s="57"/>
      <c r="D3" s="57"/>
      <c r="E3" s="57"/>
      <c r="F3" s="3"/>
      <c r="G3" s="3"/>
    </row>
    <row r="4" spans="1:7" ht="15.75" customHeight="1">
      <c r="A4" s="58"/>
      <c r="B4" s="59"/>
      <c r="C4" s="59"/>
      <c r="D4" s="59"/>
      <c r="E4" s="59"/>
      <c r="F4" s="3"/>
      <c r="G4" s="3"/>
    </row>
    <row r="5" spans="1:7">
      <c r="A5" s="60" t="s">
        <v>252</v>
      </c>
      <c r="B5" s="61"/>
      <c r="C5" s="61"/>
      <c r="D5" s="61"/>
      <c r="E5" s="61"/>
      <c r="F5" s="4"/>
      <c r="G5" s="4"/>
    </row>
    <row r="6" spans="1:7">
      <c r="A6" s="8"/>
      <c r="B6" s="9"/>
      <c r="C6" s="9"/>
      <c r="D6" s="9"/>
      <c r="E6" s="10" t="s">
        <v>251</v>
      </c>
      <c r="F6" s="8"/>
      <c r="G6" s="8"/>
    </row>
    <row r="7" spans="1:7">
      <c r="A7" s="8"/>
      <c r="B7" s="9"/>
      <c r="C7" s="9"/>
      <c r="D7" s="9"/>
      <c r="E7" s="10" t="s">
        <v>253</v>
      </c>
      <c r="F7" s="8"/>
      <c r="G7" s="8"/>
    </row>
    <row r="8" spans="1:7">
      <c r="A8" s="8"/>
      <c r="B8" s="9"/>
      <c r="C8" s="9"/>
      <c r="D8" s="9"/>
      <c r="E8" s="11" t="s">
        <v>254</v>
      </c>
      <c r="F8" s="8"/>
      <c r="G8" s="8"/>
    </row>
    <row r="9" spans="1:7" ht="66.75" customHeight="1">
      <c r="A9" s="53" t="s">
        <v>0</v>
      </c>
      <c r="B9" s="53"/>
      <c r="C9" s="53"/>
      <c r="D9" s="53"/>
      <c r="E9" s="53"/>
      <c r="F9" s="53"/>
      <c r="G9" s="8"/>
    </row>
    <row r="10" spans="1:7">
      <c r="A10" s="8"/>
      <c r="B10" s="9"/>
      <c r="C10" s="9"/>
      <c r="D10" s="9"/>
      <c r="E10" s="9"/>
      <c r="F10" s="8"/>
      <c r="G10" s="8"/>
    </row>
    <row r="11" spans="1:7" ht="12.75" customHeight="1">
      <c r="A11" s="47" t="s">
        <v>1</v>
      </c>
      <c r="B11" s="48"/>
      <c r="C11" s="48"/>
      <c r="D11" s="48"/>
      <c r="E11" s="48"/>
      <c r="F11" s="5"/>
      <c r="G11" s="5"/>
    </row>
    <row r="12" spans="1:7" ht="36.200000000000003" customHeight="1">
      <c r="A12" s="49" t="s">
        <v>2</v>
      </c>
      <c r="B12" s="51" t="s">
        <v>3</v>
      </c>
      <c r="C12" s="49" t="s">
        <v>4</v>
      </c>
      <c r="D12" s="49" t="s">
        <v>5</v>
      </c>
      <c r="E12" s="49" t="s">
        <v>6</v>
      </c>
      <c r="F12" s="2"/>
      <c r="G12" s="2"/>
    </row>
    <row r="13" spans="1:7">
      <c r="A13" s="50"/>
      <c r="B13" s="52"/>
      <c r="C13" s="50"/>
      <c r="D13" s="50"/>
      <c r="E13" s="50"/>
      <c r="F13" s="2"/>
      <c r="G13" s="2"/>
    </row>
    <row r="14" spans="1:7" ht="12.75" customHeight="1">
      <c r="A14" s="12">
        <v>1</v>
      </c>
      <c r="B14" s="12">
        <v>2</v>
      </c>
      <c r="C14" s="12">
        <v>3</v>
      </c>
      <c r="D14" s="12">
        <v>4</v>
      </c>
      <c r="E14" s="12">
        <v>5</v>
      </c>
      <c r="F14" s="2"/>
      <c r="G14" s="2"/>
    </row>
    <row r="15" spans="1:7">
      <c r="A15" s="18" t="s">
        <v>7</v>
      </c>
      <c r="B15" s="18" t="s">
        <v>8</v>
      </c>
      <c r="C15" s="19">
        <f>C16+C31+C39+C47+C53+C58+C69+C74+C80+C85+C104</f>
        <v>1484017281.5799999</v>
      </c>
      <c r="D15" s="19">
        <f t="shared" ref="D15:E15" si="0">D16+D31+D39+D47+D53+D58+D69+D74+D80+D85+D104</f>
        <v>1392616731.1899998</v>
      </c>
      <c r="E15" s="19">
        <f t="shared" si="0"/>
        <v>1438418906.3299999</v>
      </c>
      <c r="F15" s="2"/>
    </row>
    <row r="16" spans="1:7" outlineLevel="1">
      <c r="A16" s="18" t="s">
        <v>9</v>
      </c>
      <c r="B16" s="18" t="s">
        <v>10</v>
      </c>
      <c r="C16" s="19">
        <f>C17</f>
        <v>766563099.97000003</v>
      </c>
      <c r="D16" s="19">
        <f t="shared" ref="D16:E16" si="1">D17</f>
        <v>722878220.73000002</v>
      </c>
      <c r="E16" s="19">
        <f t="shared" si="1"/>
        <v>752071627.55999994</v>
      </c>
      <c r="F16" s="2"/>
    </row>
    <row r="17" spans="1:6" outlineLevel="3">
      <c r="A17" s="13" t="s">
        <v>11</v>
      </c>
      <c r="B17" s="13" t="s">
        <v>12</v>
      </c>
      <c r="C17" s="14">
        <f>SUM(C18:C30)</f>
        <v>766563099.97000003</v>
      </c>
      <c r="D17" s="14">
        <f t="shared" ref="D17:E17" si="2">SUM(D18:D30)</f>
        <v>722878220.73000002</v>
      </c>
      <c r="E17" s="14">
        <f t="shared" si="2"/>
        <v>752071627.55999994</v>
      </c>
      <c r="F17" s="2"/>
    </row>
    <row r="18" spans="1:6" ht="114.75" outlineLevel="4">
      <c r="A18" s="13" t="s">
        <v>13</v>
      </c>
      <c r="B18" s="13" t="s">
        <v>14</v>
      </c>
      <c r="C18" s="15">
        <v>431766582</v>
      </c>
      <c r="D18" s="15">
        <v>692224000</v>
      </c>
      <c r="E18" s="15">
        <v>719912960</v>
      </c>
      <c r="F18" s="2"/>
    </row>
    <row r="19" spans="1:6" ht="114.75" outlineLevel="4">
      <c r="A19" s="13" t="s">
        <v>15</v>
      </c>
      <c r="B19" s="13" t="s">
        <v>16</v>
      </c>
      <c r="C19" s="15">
        <v>1236702</v>
      </c>
      <c r="D19" s="15">
        <v>1551645</v>
      </c>
      <c r="E19" s="15">
        <v>1642349</v>
      </c>
      <c r="F19" s="2"/>
    </row>
    <row r="20" spans="1:6" ht="165.75" outlineLevel="4">
      <c r="A20" s="13" t="s">
        <v>17</v>
      </c>
      <c r="B20" s="13" t="s">
        <v>18</v>
      </c>
      <c r="C20" s="15">
        <v>79783.86</v>
      </c>
      <c r="D20" s="15">
        <v>0</v>
      </c>
      <c r="E20" s="15">
        <v>0</v>
      </c>
      <c r="F20" s="2"/>
    </row>
    <row r="21" spans="1:6" ht="165.75" outlineLevel="4">
      <c r="A21" s="13" t="s">
        <v>19</v>
      </c>
      <c r="B21" s="13" t="s">
        <v>20</v>
      </c>
      <c r="C21" s="15">
        <v>323.95</v>
      </c>
      <c r="D21" s="15">
        <v>0</v>
      </c>
      <c r="E21" s="15">
        <v>0</v>
      </c>
      <c r="F21" s="2"/>
    </row>
    <row r="22" spans="1:6" ht="89.25" outlineLevel="4">
      <c r="A22" s="13" t="s">
        <v>21</v>
      </c>
      <c r="B22" s="13" t="s">
        <v>22</v>
      </c>
      <c r="C22" s="15">
        <v>11222100</v>
      </c>
      <c r="D22" s="15">
        <v>11878110</v>
      </c>
      <c r="E22" s="15">
        <v>12572468</v>
      </c>
      <c r="F22" s="2"/>
    </row>
    <row r="23" spans="1:6" ht="89.25" outlineLevel="4">
      <c r="A23" s="13" t="s">
        <v>23</v>
      </c>
      <c r="B23" s="13" t="s">
        <v>24</v>
      </c>
      <c r="C23" s="15">
        <v>2015255.4</v>
      </c>
      <c r="D23" s="15">
        <v>288785</v>
      </c>
      <c r="E23" s="15">
        <v>289817</v>
      </c>
      <c r="F23" s="2"/>
    </row>
    <row r="24" spans="1:6" ht="153" outlineLevel="4">
      <c r="A24" s="13" t="s">
        <v>25</v>
      </c>
      <c r="B24" s="13" t="s">
        <v>26</v>
      </c>
      <c r="C24" s="15">
        <v>2370290</v>
      </c>
      <c r="D24" s="15">
        <v>2508849</v>
      </c>
      <c r="E24" s="15">
        <v>2655509</v>
      </c>
      <c r="F24" s="2"/>
    </row>
    <row r="25" spans="1:6" ht="76.5" outlineLevel="4">
      <c r="A25" s="13" t="s">
        <v>27</v>
      </c>
      <c r="B25" s="13" t="s">
        <v>28</v>
      </c>
      <c r="C25" s="15">
        <v>9313720</v>
      </c>
      <c r="D25" s="15">
        <v>9046970.7300000004</v>
      </c>
      <c r="E25" s="15">
        <v>9408849.5600000005</v>
      </c>
      <c r="F25" s="2"/>
    </row>
    <row r="26" spans="1:6" ht="76.5" outlineLevel="4">
      <c r="A26" s="13" t="s">
        <v>29</v>
      </c>
      <c r="B26" s="13" t="s">
        <v>30</v>
      </c>
      <c r="C26" s="15">
        <v>8609751</v>
      </c>
      <c r="D26" s="15">
        <v>5379861</v>
      </c>
      <c r="E26" s="15">
        <v>5589675</v>
      </c>
      <c r="F26" s="2"/>
    </row>
    <row r="27" spans="1:6" ht="306" outlineLevel="4">
      <c r="A27" s="13" t="s">
        <v>31</v>
      </c>
      <c r="B27" s="13" t="s">
        <v>32</v>
      </c>
      <c r="C27" s="15">
        <v>267308.55</v>
      </c>
      <c r="D27" s="15">
        <v>0</v>
      </c>
      <c r="E27" s="15">
        <v>0</v>
      </c>
      <c r="F27" s="2"/>
    </row>
    <row r="28" spans="1:6" ht="178.5" outlineLevel="4">
      <c r="A28" s="13" t="s">
        <v>33</v>
      </c>
      <c r="B28" s="13" t="s">
        <v>34</v>
      </c>
      <c r="C28" s="15">
        <v>31767.97</v>
      </c>
      <c r="D28" s="15">
        <v>0</v>
      </c>
      <c r="E28" s="15">
        <v>0</v>
      </c>
      <c r="F28" s="2"/>
    </row>
    <row r="29" spans="1:6" ht="51" outlineLevel="4">
      <c r="A29" s="13" t="s">
        <v>35</v>
      </c>
      <c r="B29" s="13" t="s">
        <v>36</v>
      </c>
      <c r="C29" s="15">
        <v>299575000</v>
      </c>
      <c r="D29" s="15">
        <v>0</v>
      </c>
      <c r="E29" s="15">
        <v>0</v>
      </c>
      <c r="F29" s="2"/>
    </row>
    <row r="30" spans="1:6" ht="63.75" outlineLevel="4">
      <c r="A30" s="13" t="s">
        <v>37</v>
      </c>
      <c r="B30" s="13" t="s">
        <v>38</v>
      </c>
      <c r="C30" s="15">
        <v>74515.240000000005</v>
      </c>
      <c r="D30" s="15">
        <v>0</v>
      </c>
      <c r="E30" s="15">
        <v>0</v>
      </c>
      <c r="F30" s="2"/>
    </row>
    <row r="31" spans="1:6" ht="38.25" outlineLevel="1">
      <c r="A31" s="18" t="s">
        <v>39</v>
      </c>
      <c r="B31" s="18" t="s">
        <v>40</v>
      </c>
      <c r="C31" s="19">
        <f>C32+C37</f>
        <v>10273992.02</v>
      </c>
      <c r="D31" s="19">
        <f t="shared" ref="D31:E31" si="3">D32+D37</f>
        <v>10638839.529999997</v>
      </c>
      <c r="E31" s="19">
        <f t="shared" si="3"/>
        <v>14285157.339999998</v>
      </c>
      <c r="F31" s="2"/>
    </row>
    <row r="32" spans="1:6" ht="25.5" outlineLevel="3">
      <c r="A32" s="13" t="s">
        <v>41</v>
      </c>
      <c r="B32" s="13" t="s">
        <v>42</v>
      </c>
      <c r="C32" s="14">
        <f>SUM(C33:C36)</f>
        <v>9756009.0199999996</v>
      </c>
      <c r="D32" s="14">
        <f t="shared" ref="D32:E32" si="4">SUM(D33:D36)</f>
        <v>10638839.529999997</v>
      </c>
      <c r="E32" s="14">
        <f t="shared" si="4"/>
        <v>14285157.339999998</v>
      </c>
      <c r="F32" s="2"/>
    </row>
    <row r="33" spans="1:6" ht="114.75" outlineLevel="4">
      <c r="A33" s="13" t="s">
        <v>43</v>
      </c>
      <c r="B33" s="13" t="s">
        <v>44</v>
      </c>
      <c r="C33" s="15">
        <v>5036624.84</v>
      </c>
      <c r="D33" s="15">
        <v>5569765.3899999997</v>
      </c>
      <c r="E33" s="15">
        <v>7467444.9500000002</v>
      </c>
      <c r="F33" s="2"/>
    </row>
    <row r="34" spans="1:6" ht="127.5" outlineLevel="4">
      <c r="A34" s="13" t="s">
        <v>45</v>
      </c>
      <c r="B34" s="13" t="s">
        <v>46</v>
      </c>
      <c r="C34" s="15">
        <v>28967.21</v>
      </c>
      <c r="D34" s="15">
        <v>25827.47</v>
      </c>
      <c r="E34" s="15">
        <v>34604.1</v>
      </c>
      <c r="F34" s="2"/>
    </row>
    <row r="35" spans="1:6" ht="114.75" outlineLevel="4">
      <c r="A35" s="13" t="s">
        <v>47</v>
      </c>
      <c r="B35" s="13" t="s">
        <v>48</v>
      </c>
      <c r="C35" s="15">
        <v>5168404.88</v>
      </c>
      <c r="D35" s="15">
        <v>5597271.3099999996</v>
      </c>
      <c r="E35" s="15">
        <v>7498221.8499999996</v>
      </c>
      <c r="F35" s="2"/>
    </row>
    <row r="36" spans="1:6" ht="114.75" outlineLevel="4">
      <c r="A36" s="13" t="s">
        <v>49</v>
      </c>
      <c r="B36" s="13" t="s">
        <v>50</v>
      </c>
      <c r="C36" s="15">
        <v>-477987.91</v>
      </c>
      <c r="D36" s="15">
        <v>-554024.64</v>
      </c>
      <c r="E36" s="15">
        <v>-715113.56</v>
      </c>
      <c r="F36" s="2"/>
    </row>
    <row r="37" spans="1:6" outlineLevel="3">
      <c r="A37" s="13" t="s">
        <v>52</v>
      </c>
      <c r="B37" s="13" t="s">
        <v>51</v>
      </c>
      <c r="C37" s="14">
        <f>C38</f>
        <v>517983</v>
      </c>
      <c r="D37" s="14">
        <f t="shared" ref="D37:E37" si="5">D38</f>
        <v>0</v>
      </c>
      <c r="E37" s="14">
        <f t="shared" si="5"/>
        <v>0</v>
      </c>
      <c r="F37" s="2"/>
    </row>
    <row r="38" spans="1:6" outlineLevel="4">
      <c r="A38" s="13" t="s">
        <v>52</v>
      </c>
      <c r="B38" s="13" t="s">
        <v>53</v>
      </c>
      <c r="C38" s="15">
        <v>517983</v>
      </c>
      <c r="D38" s="15">
        <v>0</v>
      </c>
      <c r="E38" s="15">
        <v>0</v>
      </c>
      <c r="F38" s="2"/>
    </row>
    <row r="39" spans="1:6" outlineLevel="1">
      <c r="A39" s="18" t="s">
        <v>54</v>
      </c>
      <c r="B39" s="18" t="s">
        <v>55</v>
      </c>
      <c r="C39" s="19">
        <f>C40+C43+C45</f>
        <v>134025843</v>
      </c>
      <c r="D39" s="19">
        <f t="shared" ref="D39:E39" si="6">D40+D43+D45</f>
        <v>161175184</v>
      </c>
      <c r="E39" s="19">
        <f t="shared" si="6"/>
        <v>167411985</v>
      </c>
      <c r="F39" s="2"/>
    </row>
    <row r="40" spans="1:6" ht="25.5" outlineLevel="3">
      <c r="A40" s="13" t="s">
        <v>56</v>
      </c>
      <c r="B40" s="13" t="s">
        <v>57</v>
      </c>
      <c r="C40" s="14">
        <f>SUM(C41:C42)</f>
        <v>125406970</v>
      </c>
      <c r="D40" s="14">
        <f t="shared" ref="D40:E40" si="7">SUM(D41:D42)</f>
        <v>154359728</v>
      </c>
      <c r="E40" s="14">
        <f t="shared" si="7"/>
        <v>160534115</v>
      </c>
      <c r="F40" s="2"/>
    </row>
    <row r="41" spans="1:6" ht="38.25" outlineLevel="4">
      <c r="A41" s="13" t="s">
        <v>58</v>
      </c>
      <c r="B41" s="13" t="s">
        <v>59</v>
      </c>
      <c r="C41" s="15">
        <v>111295106</v>
      </c>
      <c r="D41" s="15">
        <v>132353211</v>
      </c>
      <c r="E41" s="15">
        <v>137647338</v>
      </c>
      <c r="F41" s="2"/>
    </row>
    <row r="42" spans="1:6" ht="63.75" outlineLevel="4">
      <c r="A42" s="13" t="s">
        <v>60</v>
      </c>
      <c r="B42" s="13" t="s">
        <v>61</v>
      </c>
      <c r="C42" s="15">
        <v>14111864</v>
      </c>
      <c r="D42" s="15">
        <v>22006517</v>
      </c>
      <c r="E42" s="15">
        <v>22886777</v>
      </c>
      <c r="F42" s="2"/>
    </row>
    <row r="43" spans="1:6" outlineLevel="3">
      <c r="A43" s="13" t="s">
        <v>62</v>
      </c>
      <c r="B43" s="13" t="s">
        <v>63</v>
      </c>
      <c r="C43" s="14">
        <f>C44</f>
        <v>2468258</v>
      </c>
      <c r="D43" s="14">
        <f t="shared" ref="D43:E43" si="8">D44</f>
        <v>2534901</v>
      </c>
      <c r="E43" s="14">
        <f t="shared" si="8"/>
        <v>2590730</v>
      </c>
      <c r="F43" s="2"/>
    </row>
    <row r="44" spans="1:6" outlineLevel="4">
      <c r="A44" s="13" t="s">
        <v>64</v>
      </c>
      <c r="B44" s="13" t="s">
        <v>65</v>
      </c>
      <c r="C44" s="15">
        <v>2468258</v>
      </c>
      <c r="D44" s="15">
        <v>2534901</v>
      </c>
      <c r="E44" s="15">
        <v>2590730</v>
      </c>
      <c r="F44" s="2"/>
    </row>
    <row r="45" spans="1:6" ht="25.5" outlineLevel="3">
      <c r="A45" s="13" t="s">
        <v>66</v>
      </c>
      <c r="B45" s="13" t="s">
        <v>67</v>
      </c>
      <c r="C45" s="14">
        <f>C46</f>
        <v>6150615</v>
      </c>
      <c r="D45" s="14">
        <f t="shared" ref="D45:E45" si="9">D46</f>
        <v>4280555</v>
      </c>
      <c r="E45" s="14">
        <f t="shared" si="9"/>
        <v>4287140</v>
      </c>
      <c r="F45" s="2"/>
    </row>
    <row r="46" spans="1:6" ht="38.25" outlineLevel="4">
      <c r="A46" s="13" t="s">
        <v>68</v>
      </c>
      <c r="B46" s="13" t="s">
        <v>69</v>
      </c>
      <c r="C46" s="15">
        <v>6150615</v>
      </c>
      <c r="D46" s="15">
        <v>4280555</v>
      </c>
      <c r="E46" s="15">
        <v>4287140</v>
      </c>
      <c r="F46" s="2"/>
    </row>
    <row r="47" spans="1:6" outlineLevel="1">
      <c r="A47" s="18" t="s">
        <v>70</v>
      </c>
      <c r="B47" s="18" t="s">
        <v>71</v>
      </c>
      <c r="C47" s="19">
        <f>C48+C50</f>
        <v>145316177</v>
      </c>
      <c r="D47" s="19">
        <f t="shared" ref="D47:E47" si="10">D48+D50</f>
        <v>127467658</v>
      </c>
      <c r="E47" s="19">
        <f t="shared" si="10"/>
        <v>129230870</v>
      </c>
      <c r="F47" s="2"/>
    </row>
    <row r="48" spans="1:6" outlineLevel="3">
      <c r="A48" s="13" t="s">
        <v>72</v>
      </c>
      <c r="B48" s="13" t="s">
        <v>73</v>
      </c>
      <c r="C48" s="14">
        <f>C49</f>
        <v>54745209</v>
      </c>
      <c r="D48" s="14">
        <f t="shared" ref="D48:E48" si="11">D49</f>
        <v>37695050</v>
      </c>
      <c r="E48" s="14">
        <f t="shared" si="11"/>
        <v>37695050</v>
      </c>
      <c r="F48" s="2"/>
    </row>
    <row r="49" spans="1:6" ht="51" outlineLevel="4">
      <c r="A49" s="13" t="s">
        <v>74</v>
      </c>
      <c r="B49" s="13" t="s">
        <v>75</v>
      </c>
      <c r="C49" s="15">
        <v>54745209</v>
      </c>
      <c r="D49" s="15">
        <v>37695050</v>
      </c>
      <c r="E49" s="15">
        <v>37695050</v>
      </c>
      <c r="F49" s="2"/>
    </row>
    <row r="50" spans="1:6" outlineLevel="3">
      <c r="A50" s="13" t="s">
        <v>76</v>
      </c>
      <c r="B50" s="13" t="s">
        <v>77</v>
      </c>
      <c r="C50" s="14">
        <f>C51+C52</f>
        <v>90570968</v>
      </c>
      <c r="D50" s="14">
        <f t="shared" ref="D50:E50" si="12">D51+D52</f>
        <v>89772608</v>
      </c>
      <c r="E50" s="14">
        <f t="shared" si="12"/>
        <v>91535820</v>
      </c>
      <c r="F50" s="2"/>
    </row>
    <row r="51" spans="1:6" ht="38.25" outlineLevel="4">
      <c r="A51" s="13" t="s">
        <v>78</v>
      </c>
      <c r="B51" s="13" t="s">
        <v>79</v>
      </c>
      <c r="C51" s="15">
        <v>86836797</v>
      </c>
      <c r="D51" s="15">
        <v>86548524</v>
      </c>
      <c r="E51" s="15">
        <v>88279495</v>
      </c>
      <c r="F51" s="2"/>
    </row>
    <row r="52" spans="1:6" ht="38.25" outlineLevel="4">
      <c r="A52" s="13" t="s">
        <v>80</v>
      </c>
      <c r="B52" s="13" t="s">
        <v>81</v>
      </c>
      <c r="C52" s="15">
        <v>3734171</v>
      </c>
      <c r="D52" s="15">
        <v>3224084</v>
      </c>
      <c r="E52" s="15">
        <v>3256325</v>
      </c>
      <c r="F52" s="2"/>
    </row>
    <row r="53" spans="1:6" outlineLevel="1">
      <c r="A53" s="18" t="s">
        <v>82</v>
      </c>
      <c r="B53" s="18" t="s">
        <v>83</v>
      </c>
      <c r="C53" s="19">
        <f>C54+C56</f>
        <v>27398598.77</v>
      </c>
      <c r="D53" s="19">
        <f t="shared" ref="D53:E53" si="13">D54+D56</f>
        <v>17479278.879999999</v>
      </c>
      <c r="E53" s="19">
        <f t="shared" si="13"/>
        <v>18181250.039999999</v>
      </c>
      <c r="F53" s="2"/>
    </row>
    <row r="54" spans="1:6" ht="38.25" outlineLevel="3">
      <c r="A54" s="13" t="s">
        <v>84</v>
      </c>
      <c r="B54" s="13" t="s">
        <v>85</v>
      </c>
      <c r="C54" s="14">
        <f>C55</f>
        <v>27353598.77</v>
      </c>
      <c r="D54" s="14">
        <f t="shared" ref="D54:E54" si="14">D55</f>
        <v>17424278.879999999</v>
      </c>
      <c r="E54" s="14">
        <f t="shared" si="14"/>
        <v>18121250.039999999</v>
      </c>
      <c r="F54" s="2"/>
    </row>
    <row r="55" spans="1:6" ht="51" outlineLevel="4">
      <c r="A55" s="13" t="s">
        <v>86</v>
      </c>
      <c r="B55" s="13" t="s">
        <v>87</v>
      </c>
      <c r="C55" s="15">
        <v>27353598.77</v>
      </c>
      <c r="D55" s="15">
        <v>17424278.879999999</v>
      </c>
      <c r="E55" s="15">
        <v>18121250.039999999</v>
      </c>
      <c r="F55" s="2"/>
    </row>
    <row r="56" spans="1:6" ht="38.25" outlineLevel="3">
      <c r="A56" s="13" t="s">
        <v>88</v>
      </c>
      <c r="B56" s="13" t="s">
        <v>89</v>
      </c>
      <c r="C56" s="14">
        <f>C57</f>
        <v>45000</v>
      </c>
      <c r="D56" s="14">
        <f t="shared" ref="D56:E56" si="15">D57</f>
        <v>55000</v>
      </c>
      <c r="E56" s="14">
        <f t="shared" si="15"/>
        <v>60000</v>
      </c>
      <c r="F56" s="2"/>
    </row>
    <row r="57" spans="1:6" ht="25.5" outlineLevel="4">
      <c r="A57" s="13" t="s">
        <v>90</v>
      </c>
      <c r="B57" s="13" t="s">
        <v>91</v>
      </c>
      <c r="C57" s="15">
        <v>45000</v>
      </c>
      <c r="D57" s="15">
        <v>55000</v>
      </c>
      <c r="E57" s="15">
        <v>60000</v>
      </c>
      <c r="F57" s="2"/>
    </row>
    <row r="58" spans="1:6" ht="38.25" outlineLevel="1">
      <c r="A58" s="18" t="s">
        <v>92</v>
      </c>
      <c r="B58" s="18" t="s">
        <v>93</v>
      </c>
      <c r="C58" s="19">
        <f>C59+C65+C67</f>
        <v>288265426.56999999</v>
      </c>
      <c r="D58" s="19">
        <f t="shared" ref="D58:E58" si="16">D59+D65+D67</f>
        <v>280689729.06999999</v>
      </c>
      <c r="E58" s="19">
        <f t="shared" si="16"/>
        <v>281195277.44999999</v>
      </c>
      <c r="F58" s="2"/>
    </row>
    <row r="59" spans="1:6" ht="89.25" outlineLevel="3">
      <c r="A59" s="13" t="s">
        <v>94</v>
      </c>
      <c r="B59" s="13" t="s">
        <v>95</v>
      </c>
      <c r="C59" s="14">
        <f>SUM(C60:C64)</f>
        <v>278195334.79000002</v>
      </c>
      <c r="D59" s="14">
        <f t="shared" ref="D59:E59" si="17">SUM(D60:D64)</f>
        <v>268476019.57999998</v>
      </c>
      <c r="E59" s="14">
        <f t="shared" si="17"/>
        <v>268476019.57999998</v>
      </c>
      <c r="F59" s="2"/>
    </row>
    <row r="60" spans="1:6" ht="76.5" outlineLevel="4">
      <c r="A60" s="13" t="s">
        <v>96</v>
      </c>
      <c r="B60" s="13" t="s">
        <v>97</v>
      </c>
      <c r="C60" s="15">
        <v>237869855.83000001</v>
      </c>
      <c r="D60" s="15">
        <v>232677134.38</v>
      </c>
      <c r="E60" s="15">
        <v>232677134.38</v>
      </c>
      <c r="F60" s="2"/>
    </row>
    <row r="61" spans="1:6" ht="63.75" outlineLevel="4">
      <c r="A61" s="13" t="s">
        <v>98</v>
      </c>
      <c r="B61" s="13" t="s">
        <v>99</v>
      </c>
      <c r="C61" s="15">
        <v>1341266.1299999999</v>
      </c>
      <c r="D61" s="15">
        <v>1310648.45</v>
      </c>
      <c r="E61" s="15">
        <v>1310648.45</v>
      </c>
      <c r="F61" s="2"/>
    </row>
    <row r="62" spans="1:6" ht="76.5" outlineLevel="4">
      <c r="A62" s="13" t="s">
        <v>100</v>
      </c>
      <c r="B62" s="13" t="s">
        <v>101</v>
      </c>
      <c r="C62" s="15">
        <v>8340</v>
      </c>
      <c r="D62" s="15">
        <v>0</v>
      </c>
      <c r="E62" s="15">
        <v>0</v>
      </c>
      <c r="F62" s="2"/>
    </row>
    <row r="63" spans="1:6" ht="38.25" outlineLevel="4">
      <c r="A63" s="13" t="s">
        <v>102</v>
      </c>
      <c r="B63" s="13" t="s">
        <v>103</v>
      </c>
      <c r="C63" s="15">
        <v>38568302.909999996</v>
      </c>
      <c r="D63" s="15">
        <v>34488236.75</v>
      </c>
      <c r="E63" s="15">
        <v>34488236.75</v>
      </c>
      <c r="F63" s="2"/>
    </row>
    <row r="64" spans="1:6" ht="114.75" outlineLevel="4">
      <c r="A64" s="13" t="s">
        <v>104</v>
      </c>
      <c r="B64" s="13" t="s">
        <v>105</v>
      </c>
      <c r="C64" s="15">
        <v>407569.91999999998</v>
      </c>
      <c r="D64" s="15">
        <v>0</v>
      </c>
      <c r="E64" s="15">
        <v>0</v>
      </c>
      <c r="F64" s="2"/>
    </row>
    <row r="65" spans="1:6" ht="25.5" outlineLevel="3">
      <c r="A65" s="13" t="s">
        <v>106</v>
      </c>
      <c r="B65" s="13" t="s">
        <v>107</v>
      </c>
      <c r="C65" s="14">
        <f>C66</f>
        <v>1125161.28</v>
      </c>
      <c r="D65" s="14">
        <f t="shared" ref="D65:E65" si="18">D66</f>
        <v>435000</v>
      </c>
      <c r="E65" s="14">
        <f t="shared" si="18"/>
        <v>469400</v>
      </c>
      <c r="F65" s="2"/>
    </row>
    <row r="66" spans="1:6" ht="51" outlineLevel="4">
      <c r="A66" s="13" t="s">
        <v>108</v>
      </c>
      <c r="B66" s="13" t="s">
        <v>109</v>
      </c>
      <c r="C66" s="15">
        <v>1125161.28</v>
      </c>
      <c r="D66" s="15">
        <v>435000</v>
      </c>
      <c r="E66" s="15">
        <v>469400</v>
      </c>
      <c r="F66" s="2"/>
    </row>
    <row r="67" spans="1:6" ht="76.5" outlineLevel="3">
      <c r="A67" s="13" t="s">
        <v>110</v>
      </c>
      <c r="B67" s="13" t="s">
        <v>111</v>
      </c>
      <c r="C67" s="14">
        <f>C68</f>
        <v>8944930.5</v>
      </c>
      <c r="D67" s="14">
        <f t="shared" ref="D67:E67" si="19">D68</f>
        <v>11778709.49</v>
      </c>
      <c r="E67" s="14">
        <f t="shared" si="19"/>
        <v>12249857.869999999</v>
      </c>
      <c r="F67" s="2"/>
    </row>
    <row r="68" spans="1:6" ht="76.5" outlineLevel="4">
      <c r="A68" s="13" t="s">
        <v>112</v>
      </c>
      <c r="B68" s="13" t="s">
        <v>113</v>
      </c>
      <c r="C68" s="15">
        <v>8944930.5</v>
      </c>
      <c r="D68" s="15">
        <v>11778709.49</v>
      </c>
      <c r="E68" s="15">
        <v>12249857.869999999</v>
      </c>
      <c r="F68" s="2"/>
    </row>
    <row r="69" spans="1:6" ht="25.5" outlineLevel="1">
      <c r="A69" s="18" t="s">
        <v>114</v>
      </c>
      <c r="B69" s="18" t="s">
        <v>115</v>
      </c>
      <c r="C69" s="19">
        <f>C70</f>
        <v>4281196.01</v>
      </c>
      <c r="D69" s="19">
        <f t="shared" ref="D69:E69" si="20">D70</f>
        <v>0</v>
      </c>
      <c r="E69" s="19">
        <f t="shared" si="20"/>
        <v>0</v>
      </c>
      <c r="F69" s="2"/>
    </row>
    <row r="70" spans="1:6" ht="25.5" outlineLevel="3">
      <c r="A70" s="13" t="s">
        <v>116</v>
      </c>
      <c r="B70" s="13" t="s">
        <v>117</v>
      </c>
      <c r="C70" s="14">
        <f>C71+C72+C73</f>
        <v>4281196.01</v>
      </c>
      <c r="D70" s="14">
        <f t="shared" ref="D70:E70" si="21">D71+D72+D73</f>
        <v>0</v>
      </c>
      <c r="E70" s="14">
        <f t="shared" si="21"/>
        <v>0</v>
      </c>
      <c r="F70" s="2"/>
    </row>
    <row r="71" spans="1:6" ht="25.5" outlineLevel="4">
      <c r="A71" s="13" t="s">
        <v>256</v>
      </c>
      <c r="B71" s="13" t="s">
        <v>118</v>
      </c>
      <c r="C71" s="15">
        <v>574959.35999999999</v>
      </c>
      <c r="D71" s="15">
        <v>0</v>
      </c>
      <c r="E71" s="15">
        <v>0</v>
      </c>
      <c r="F71" s="2"/>
    </row>
    <row r="72" spans="1:6" ht="25.5" outlineLevel="4">
      <c r="A72" s="13" t="s">
        <v>119</v>
      </c>
      <c r="B72" s="13" t="s">
        <v>120</v>
      </c>
      <c r="C72" s="15">
        <v>983018.96</v>
      </c>
      <c r="D72" s="15">
        <v>0</v>
      </c>
      <c r="E72" s="15">
        <v>0</v>
      </c>
      <c r="F72" s="2"/>
    </row>
    <row r="73" spans="1:6" outlineLevel="4">
      <c r="A73" s="13" t="s">
        <v>121</v>
      </c>
      <c r="B73" s="13" t="s">
        <v>122</v>
      </c>
      <c r="C73" s="15">
        <v>2723217.69</v>
      </c>
      <c r="D73" s="15">
        <v>0</v>
      </c>
      <c r="E73" s="15">
        <v>0</v>
      </c>
      <c r="F73" s="2"/>
    </row>
    <row r="74" spans="1:6" ht="25.5" outlineLevel="1">
      <c r="A74" s="18" t="s">
        <v>123</v>
      </c>
      <c r="B74" s="18" t="s">
        <v>124</v>
      </c>
      <c r="C74" s="19">
        <f>C75+C77</f>
        <v>19457092.760000002</v>
      </c>
      <c r="D74" s="19">
        <f t="shared" ref="D74:E74" si="22">D75+D77</f>
        <v>24288975.620000001</v>
      </c>
      <c r="E74" s="19">
        <f t="shared" si="22"/>
        <v>25253205.859999999</v>
      </c>
      <c r="F74" s="2"/>
    </row>
    <row r="75" spans="1:6" outlineLevel="3">
      <c r="A75" s="13" t="s">
        <v>125</v>
      </c>
      <c r="B75" s="13" t="s">
        <v>126</v>
      </c>
      <c r="C75" s="14">
        <f>C76</f>
        <v>131073</v>
      </c>
      <c r="D75" s="14">
        <f t="shared" ref="D75:E75" si="23">D76</f>
        <v>132339.73000000001</v>
      </c>
      <c r="E75" s="14">
        <f t="shared" si="23"/>
        <v>137633.32</v>
      </c>
      <c r="F75" s="2"/>
    </row>
    <row r="76" spans="1:6" ht="38.25" outlineLevel="4">
      <c r="A76" s="13" t="s">
        <v>127</v>
      </c>
      <c r="B76" s="13" t="s">
        <v>128</v>
      </c>
      <c r="C76" s="15">
        <v>131073</v>
      </c>
      <c r="D76" s="15">
        <v>132339.73000000001</v>
      </c>
      <c r="E76" s="15">
        <v>137633.32</v>
      </c>
      <c r="F76" s="2"/>
    </row>
    <row r="77" spans="1:6" outlineLevel="3">
      <c r="A77" s="13" t="s">
        <v>129</v>
      </c>
      <c r="B77" s="13" t="s">
        <v>130</v>
      </c>
      <c r="C77" s="14">
        <f>C78+C79</f>
        <v>19326019.760000002</v>
      </c>
      <c r="D77" s="14">
        <f t="shared" ref="D77:E77" si="24">D78+D79</f>
        <v>24156635.890000001</v>
      </c>
      <c r="E77" s="14">
        <f t="shared" si="24"/>
        <v>25115572.539999999</v>
      </c>
      <c r="F77" s="2"/>
    </row>
    <row r="78" spans="1:6" ht="38.25" outlineLevel="4">
      <c r="A78" s="13" t="s">
        <v>131</v>
      </c>
      <c r="B78" s="13" t="s">
        <v>132</v>
      </c>
      <c r="C78" s="15">
        <v>278235.03000000003</v>
      </c>
      <c r="D78" s="15">
        <v>185669.37</v>
      </c>
      <c r="E78" s="15">
        <v>185767.36</v>
      </c>
      <c r="F78" s="2"/>
    </row>
    <row r="79" spans="1:6" ht="25.5" outlineLevel="4">
      <c r="A79" s="13" t="s">
        <v>133</v>
      </c>
      <c r="B79" s="13" t="s">
        <v>134</v>
      </c>
      <c r="C79" s="15">
        <v>19047784.73</v>
      </c>
      <c r="D79" s="15">
        <v>23970966.52</v>
      </c>
      <c r="E79" s="15">
        <v>24929805.18</v>
      </c>
      <c r="F79" s="2"/>
    </row>
    <row r="80" spans="1:6" ht="25.5" outlineLevel="1">
      <c r="A80" s="18" t="s">
        <v>135</v>
      </c>
      <c r="B80" s="18" t="s">
        <v>136</v>
      </c>
      <c r="C80" s="19">
        <v>82907950.530000001</v>
      </c>
      <c r="D80" s="19">
        <v>44509669.07</v>
      </c>
      <c r="E80" s="19">
        <v>47353998.829999998</v>
      </c>
      <c r="F80" s="2"/>
    </row>
    <row r="81" spans="1:6" ht="76.5" outlineLevel="3">
      <c r="A81" s="13" t="s">
        <v>137</v>
      </c>
      <c r="B81" s="13" t="s">
        <v>138</v>
      </c>
      <c r="C81" s="14">
        <f>C82</f>
        <v>72025139.930000007</v>
      </c>
      <c r="D81" s="14">
        <f t="shared" ref="D81:E81" si="25">D82</f>
        <v>34442058.560000002</v>
      </c>
      <c r="E81" s="14">
        <f t="shared" si="25"/>
        <v>35451086.280000001</v>
      </c>
      <c r="F81" s="2"/>
    </row>
    <row r="82" spans="1:6" ht="89.25" outlineLevel="4">
      <c r="A82" s="13" t="s">
        <v>139</v>
      </c>
      <c r="B82" s="13" t="s">
        <v>140</v>
      </c>
      <c r="C82" s="15">
        <v>72025139.930000007</v>
      </c>
      <c r="D82" s="15">
        <v>34442058.560000002</v>
      </c>
      <c r="E82" s="15">
        <v>35451086.280000001</v>
      </c>
      <c r="F82" s="2"/>
    </row>
    <row r="83" spans="1:6" ht="38.25" outlineLevel="3">
      <c r="A83" s="13" t="s">
        <v>141</v>
      </c>
      <c r="B83" s="13" t="s">
        <v>142</v>
      </c>
      <c r="C83" s="14">
        <f>C84</f>
        <v>10882810.6</v>
      </c>
      <c r="D83" s="14">
        <f t="shared" ref="D83:E83" si="26">D84</f>
        <v>10067610.51</v>
      </c>
      <c r="E83" s="14">
        <f t="shared" si="26"/>
        <v>11902912.550000001</v>
      </c>
      <c r="F83" s="2"/>
    </row>
    <row r="84" spans="1:6" ht="51" outlineLevel="4">
      <c r="A84" s="13" t="s">
        <v>143</v>
      </c>
      <c r="B84" s="13" t="s">
        <v>144</v>
      </c>
      <c r="C84" s="15">
        <v>10882810.6</v>
      </c>
      <c r="D84" s="15">
        <v>10067610.51</v>
      </c>
      <c r="E84" s="15">
        <v>11902912.550000001</v>
      </c>
      <c r="F84" s="2"/>
    </row>
    <row r="85" spans="1:6" outlineLevel="1">
      <c r="A85" s="18" t="s">
        <v>145</v>
      </c>
      <c r="B85" s="18" t="s">
        <v>146</v>
      </c>
      <c r="C85" s="19">
        <f>SUM(C86:C103)</f>
        <v>3940236.0100000002</v>
      </c>
      <c r="D85" s="19">
        <f t="shared" ref="D85:E85" si="27">SUM(D86:D103)</f>
        <v>3489176.29</v>
      </c>
      <c r="E85" s="19">
        <f t="shared" si="27"/>
        <v>3435534.25</v>
      </c>
      <c r="F85" s="2"/>
    </row>
    <row r="86" spans="1:6" ht="89.25" outlineLevel="4">
      <c r="A86" s="13" t="s">
        <v>147</v>
      </c>
      <c r="B86" s="13" t="s">
        <v>148</v>
      </c>
      <c r="C86" s="15">
        <v>60464.73</v>
      </c>
      <c r="D86" s="15">
        <v>65679.25</v>
      </c>
      <c r="E86" s="15">
        <v>67375.3</v>
      </c>
      <c r="F86" s="2"/>
    </row>
    <row r="87" spans="1:6" ht="114.75" outlineLevel="4">
      <c r="A87" s="13" t="s">
        <v>149</v>
      </c>
      <c r="B87" s="13" t="s">
        <v>150</v>
      </c>
      <c r="C87" s="15">
        <v>89585.5</v>
      </c>
      <c r="D87" s="15">
        <v>114141.5</v>
      </c>
      <c r="E87" s="15">
        <v>114803.68</v>
      </c>
      <c r="F87" s="2"/>
    </row>
    <row r="88" spans="1:6" ht="89.25" outlineLevel="4">
      <c r="A88" s="13" t="s">
        <v>151</v>
      </c>
      <c r="B88" s="13" t="s">
        <v>152</v>
      </c>
      <c r="C88" s="15">
        <v>28727.919999999998</v>
      </c>
      <c r="D88" s="15">
        <v>24801.08</v>
      </c>
      <c r="E88" s="15">
        <v>25423.279999999999</v>
      </c>
      <c r="F88" s="2"/>
    </row>
    <row r="89" spans="1:6" ht="76.5" outlineLevel="4">
      <c r="A89" s="13" t="s">
        <v>153</v>
      </c>
      <c r="B89" s="13" t="s">
        <v>154</v>
      </c>
      <c r="C89" s="15">
        <v>0</v>
      </c>
      <c r="D89" s="15">
        <v>6667</v>
      </c>
      <c r="E89" s="15">
        <v>6667</v>
      </c>
      <c r="F89" s="2"/>
    </row>
    <row r="90" spans="1:6" ht="102" outlineLevel="4">
      <c r="A90" s="13" t="s">
        <v>155</v>
      </c>
      <c r="B90" s="13" t="s">
        <v>156</v>
      </c>
      <c r="C90" s="15">
        <v>12000</v>
      </c>
      <c r="D90" s="15">
        <v>2333</v>
      </c>
      <c r="E90" s="15">
        <v>2333</v>
      </c>
      <c r="F90" s="2"/>
    </row>
    <row r="91" spans="1:6" ht="89.25" outlineLevel="4">
      <c r="A91" s="13" t="s">
        <v>157</v>
      </c>
      <c r="B91" s="13" t="s">
        <v>158</v>
      </c>
      <c r="C91" s="15">
        <v>4286</v>
      </c>
      <c r="D91" s="15">
        <v>667</v>
      </c>
      <c r="E91" s="15">
        <v>667</v>
      </c>
      <c r="F91" s="2"/>
    </row>
    <row r="92" spans="1:6" ht="76.5" outlineLevel="4">
      <c r="A92" s="13" t="s">
        <v>159</v>
      </c>
      <c r="B92" s="13" t="s">
        <v>160</v>
      </c>
      <c r="C92" s="15">
        <v>4428.57</v>
      </c>
      <c r="D92" s="15">
        <v>3333</v>
      </c>
      <c r="E92" s="15">
        <v>3333</v>
      </c>
      <c r="F92" s="2"/>
    </row>
    <row r="93" spans="1:6" ht="89.25" outlineLevel="4">
      <c r="A93" s="13" t="s">
        <v>161</v>
      </c>
      <c r="B93" s="13" t="s">
        <v>162</v>
      </c>
      <c r="C93" s="15">
        <v>0</v>
      </c>
      <c r="D93" s="15">
        <v>9333</v>
      </c>
      <c r="E93" s="15">
        <v>9333</v>
      </c>
      <c r="F93" s="2"/>
    </row>
    <row r="94" spans="1:6" ht="102" outlineLevel="4">
      <c r="A94" s="13" t="s">
        <v>163</v>
      </c>
      <c r="B94" s="13" t="s">
        <v>164</v>
      </c>
      <c r="C94" s="15">
        <v>1286</v>
      </c>
      <c r="D94" s="15">
        <v>7794</v>
      </c>
      <c r="E94" s="15">
        <v>7794</v>
      </c>
      <c r="F94" s="2"/>
    </row>
    <row r="95" spans="1:6" ht="153" outlineLevel="4">
      <c r="A95" s="13" t="s">
        <v>165</v>
      </c>
      <c r="B95" s="13" t="s">
        <v>166</v>
      </c>
      <c r="C95" s="15">
        <v>48686</v>
      </c>
      <c r="D95" s="15">
        <v>7195</v>
      </c>
      <c r="E95" s="15">
        <v>7195</v>
      </c>
      <c r="F95" s="2"/>
    </row>
    <row r="96" spans="1:6" ht="89.25" outlineLevel="4">
      <c r="A96" s="13" t="s">
        <v>167</v>
      </c>
      <c r="B96" s="13" t="s">
        <v>168</v>
      </c>
      <c r="C96" s="15">
        <v>2571</v>
      </c>
      <c r="D96" s="15">
        <v>4133</v>
      </c>
      <c r="E96" s="15">
        <v>4133</v>
      </c>
      <c r="F96" s="2"/>
    </row>
    <row r="97" spans="1:6" ht="89.25" outlineLevel="4">
      <c r="A97" s="13" t="s">
        <v>169</v>
      </c>
      <c r="B97" s="13" t="s">
        <v>170</v>
      </c>
      <c r="C97" s="15">
        <v>3021.95</v>
      </c>
      <c r="D97" s="15">
        <v>33472</v>
      </c>
      <c r="E97" s="15">
        <v>33472</v>
      </c>
      <c r="F97" s="2"/>
    </row>
    <row r="98" spans="1:6" ht="76.5" outlineLevel="4">
      <c r="A98" s="13" t="s">
        <v>171</v>
      </c>
      <c r="B98" s="13" t="s">
        <v>172</v>
      </c>
      <c r="C98" s="15">
        <v>101500</v>
      </c>
      <c r="D98" s="15">
        <v>94404.479999999996</v>
      </c>
      <c r="E98" s="15">
        <v>96580.66</v>
      </c>
      <c r="F98" s="2"/>
    </row>
    <row r="99" spans="1:6" ht="102" outlineLevel="4">
      <c r="A99" s="13" t="s">
        <v>173</v>
      </c>
      <c r="B99" s="13" t="s">
        <v>174</v>
      </c>
      <c r="C99" s="15">
        <v>639367.88</v>
      </c>
      <c r="D99" s="15">
        <v>394402.86</v>
      </c>
      <c r="E99" s="15">
        <v>394858.33</v>
      </c>
      <c r="F99" s="2"/>
    </row>
    <row r="100" spans="1:6" ht="51" outlineLevel="4">
      <c r="A100" s="13" t="s">
        <v>175</v>
      </c>
      <c r="B100" s="13" t="s">
        <v>176</v>
      </c>
      <c r="C100" s="15">
        <v>51856.09</v>
      </c>
      <c r="D100" s="15">
        <v>32448</v>
      </c>
      <c r="E100" s="15">
        <v>33745.919999999998</v>
      </c>
      <c r="F100" s="2"/>
    </row>
    <row r="101" spans="1:6" ht="76.5" outlineLevel="4">
      <c r="A101" s="13" t="s">
        <v>177</v>
      </c>
      <c r="B101" s="13" t="s">
        <v>178</v>
      </c>
      <c r="C101" s="15">
        <v>803112.73</v>
      </c>
      <c r="D101" s="15">
        <v>747428.93</v>
      </c>
      <c r="E101" s="15">
        <v>747428.93</v>
      </c>
      <c r="F101" s="2"/>
    </row>
    <row r="102" spans="1:6" ht="76.5" outlineLevel="4">
      <c r="A102" s="13" t="s">
        <v>179</v>
      </c>
      <c r="B102" s="13" t="s">
        <v>180</v>
      </c>
      <c r="C102" s="15">
        <v>1988426.5</v>
      </c>
      <c r="D102" s="15">
        <v>1940943.19</v>
      </c>
      <c r="E102" s="15">
        <v>1880391.15</v>
      </c>
      <c r="F102" s="2"/>
    </row>
    <row r="103" spans="1:6" ht="63.75" outlineLevel="4">
      <c r="A103" s="13" t="s">
        <v>181</v>
      </c>
      <c r="B103" s="13" t="s">
        <v>182</v>
      </c>
      <c r="C103" s="15">
        <v>100915.14</v>
      </c>
      <c r="D103" s="15">
        <v>0</v>
      </c>
      <c r="E103" s="15">
        <v>0</v>
      </c>
      <c r="F103" s="2"/>
    </row>
    <row r="104" spans="1:6" outlineLevel="1">
      <c r="A104" s="18" t="s">
        <v>183</v>
      </c>
      <c r="B104" s="18" t="s">
        <v>184</v>
      </c>
      <c r="C104" s="19">
        <f>C105+C107</f>
        <v>1587668.9400000002</v>
      </c>
      <c r="D104" s="19">
        <f t="shared" ref="D104:E104" si="28">D105+D107</f>
        <v>0</v>
      </c>
      <c r="E104" s="19">
        <f t="shared" si="28"/>
        <v>0</v>
      </c>
      <c r="F104" s="2"/>
    </row>
    <row r="105" spans="1:6" outlineLevel="3">
      <c r="A105" s="13" t="s">
        <v>185</v>
      </c>
      <c r="B105" s="13" t="s">
        <v>186</v>
      </c>
      <c r="C105" s="14">
        <f>C106</f>
        <v>5528.12</v>
      </c>
      <c r="D105" s="14">
        <v>0</v>
      </c>
      <c r="E105" s="14">
        <v>0</v>
      </c>
      <c r="F105" s="2"/>
    </row>
    <row r="106" spans="1:6" ht="25.5" outlineLevel="4">
      <c r="A106" s="13" t="s">
        <v>187</v>
      </c>
      <c r="B106" s="13" t="s">
        <v>188</v>
      </c>
      <c r="C106" s="15">
        <v>5528.12</v>
      </c>
      <c r="D106" s="15">
        <v>0</v>
      </c>
      <c r="E106" s="15">
        <v>0</v>
      </c>
      <c r="F106" s="2"/>
    </row>
    <row r="107" spans="1:6" outlineLevel="3">
      <c r="A107" s="13" t="s">
        <v>189</v>
      </c>
      <c r="B107" s="13" t="s">
        <v>190</v>
      </c>
      <c r="C107" s="14">
        <f>C108</f>
        <v>1582140.82</v>
      </c>
      <c r="D107" s="14">
        <f t="shared" ref="D107:E107" si="29">D108</f>
        <v>0</v>
      </c>
      <c r="E107" s="14">
        <f t="shared" si="29"/>
        <v>0</v>
      </c>
      <c r="F107" s="2"/>
    </row>
    <row r="108" spans="1:6" ht="25.5" outlineLevel="4">
      <c r="A108" s="13" t="s">
        <v>191</v>
      </c>
      <c r="B108" s="13" t="s">
        <v>192</v>
      </c>
      <c r="C108" s="15">
        <f>SUM(C109:C111)</f>
        <v>1582140.82</v>
      </c>
      <c r="D108" s="15">
        <f t="shared" ref="D108:E108" si="30">SUM(D109:D111)</f>
        <v>0</v>
      </c>
      <c r="E108" s="15">
        <f t="shared" si="30"/>
        <v>0</v>
      </c>
      <c r="F108" s="2"/>
    </row>
    <row r="109" spans="1:6" ht="51" outlineLevel="4">
      <c r="A109" s="20" t="s">
        <v>257</v>
      </c>
      <c r="B109" s="21" t="s">
        <v>258</v>
      </c>
      <c r="C109" s="22">
        <v>522332.33</v>
      </c>
      <c r="D109" s="22">
        <v>0</v>
      </c>
      <c r="E109" s="22">
        <v>0</v>
      </c>
      <c r="F109" s="2"/>
    </row>
    <row r="110" spans="1:6" ht="51" outlineLevel="4">
      <c r="A110" s="20" t="s">
        <v>259</v>
      </c>
      <c r="B110" s="21" t="s">
        <v>260</v>
      </c>
      <c r="C110" s="22">
        <v>513388.49</v>
      </c>
      <c r="D110" s="22">
        <v>0</v>
      </c>
      <c r="E110" s="22">
        <v>0</v>
      </c>
      <c r="F110" s="2"/>
    </row>
    <row r="111" spans="1:6" ht="38.25" outlineLevel="4">
      <c r="A111" s="20" t="s">
        <v>261</v>
      </c>
      <c r="B111" s="21" t="s">
        <v>262</v>
      </c>
      <c r="C111" s="22">
        <v>546420</v>
      </c>
      <c r="D111" s="22">
        <v>0</v>
      </c>
      <c r="E111" s="22">
        <v>0</v>
      </c>
      <c r="F111" s="2"/>
    </row>
    <row r="112" spans="1:6">
      <c r="A112" s="18" t="s">
        <v>193</v>
      </c>
      <c r="B112" s="18" t="s">
        <v>194</v>
      </c>
      <c r="C112" s="19">
        <f>C113+C189</f>
        <v>2466968778.0299997</v>
      </c>
      <c r="D112" s="19">
        <f t="shared" ref="D112:E112" si="31">D113+D189</f>
        <v>2920058622.73</v>
      </c>
      <c r="E112" s="19">
        <f t="shared" si="31"/>
        <v>2793366508.79</v>
      </c>
      <c r="F112" s="2"/>
    </row>
    <row r="113" spans="1:6" ht="38.25" outlineLevel="1">
      <c r="A113" s="18" t="s">
        <v>195</v>
      </c>
      <c r="B113" s="18" t="s">
        <v>196</v>
      </c>
      <c r="C113" s="19">
        <f>C114+C116+C147+C177</f>
        <v>2430980438.6799998</v>
      </c>
      <c r="D113" s="19">
        <f t="shared" ref="D113:E113" si="32">D114+D116+D147+D177</f>
        <v>2910058622.73</v>
      </c>
      <c r="E113" s="19">
        <f t="shared" si="32"/>
        <v>2783366508.79</v>
      </c>
      <c r="F113" s="2"/>
    </row>
    <row r="114" spans="1:6" ht="25.5" outlineLevel="2">
      <c r="A114" s="18" t="s">
        <v>197</v>
      </c>
      <c r="B114" s="18" t="s">
        <v>198</v>
      </c>
      <c r="C114" s="19">
        <f>C115</f>
        <v>336492843</v>
      </c>
      <c r="D114" s="19">
        <f t="shared" ref="D114:E114" si="33">D115</f>
        <v>311140037</v>
      </c>
      <c r="E114" s="19">
        <f t="shared" si="33"/>
        <v>122962945</v>
      </c>
      <c r="F114" s="2"/>
    </row>
    <row r="115" spans="1:6" ht="38.25" outlineLevel="4">
      <c r="A115" s="13" t="s">
        <v>199</v>
      </c>
      <c r="B115" s="13" t="s">
        <v>200</v>
      </c>
      <c r="C115" s="15">
        <v>336492843</v>
      </c>
      <c r="D115" s="15">
        <v>311140037</v>
      </c>
      <c r="E115" s="15">
        <v>122962945</v>
      </c>
      <c r="F115" s="2"/>
    </row>
    <row r="116" spans="1:6" ht="38.25" outlineLevel="2">
      <c r="A116" s="18" t="s">
        <v>201</v>
      </c>
      <c r="B116" s="18" t="s">
        <v>202</v>
      </c>
      <c r="C116" s="19">
        <f>C117+C121+C122+C127+C131+C132+C133+C134+C146</f>
        <v>257626140.18999997</v>
      </c>
      <c r="D116" s="19">
        <f t="shared" ref="D116:E116" si="34">D117+D121+D122+D127+D131+D132+D133+D134+D146</f>
        <v>827205453.73000002</v>
      </c>
      <c r="E116" s="19">
        <f t="shared" si="34"/>
        <v>896957202.87999988</v>
      </c>
      <c r="F116" s="2"/>
    </row>
    <row r="117" spans="1:6" ht="63.75" outlineLevel="4">
      <c r="A117" s="13" t="s">
        <v>203</v>
      </c>
      <c r="B117" s="13" t="s">
        <v>204</v>
      </c>
      <c r="C117" s="15">
        <f>C119+C120</f>
        <v>54569482.829999998</v>
      </c>
      <c r="D117" s="15">
        <f t="shared" ref="D117:E117" si="35">D119+D120</f>
        <v>48193858.280000001</v>
      </c>
      <c r="E117" s="15">
        <f t="shared" si="35"/>
        <v>41732308.369999997</v>
      </c>
      <c r="F117" s="2"/>
    </row>
    <row r="118" spans="1:6" outlineLevel="4">
      <c r="A118" s="13" t="s">
        <v>263</v>
      </c>
      <c r="B118" s="13"/>
      <c r="C118" s="15"/>
      <c r="D118" s="15"/>
      <c r="E118" s="15"/>
      <c r="F118" s="2"/>
    </row>
    <row r="119" spans="1:6" ht="76.5" outlineLevel="4">
      <c r="A119" s="23" t="s">
        <v>264</v>
      </c>
      <c r="B119" s="23" t="s">
        <v>204</v>
      </c>
      <c r="C119" s="24">
        <v>52927882.829999998</v>
      </c>
      <c r="D119" s="24">
        <v>48193858.280000001</v>
      </c>
      <c r="E119" s="24">
        <v>41732308.369999997</v>
      </c>
      <c r="F119" s="2"/>
    </row>
    <row r="120" spans="1:6" ht="102" outlineLevel="4">
      <c r="A120" s="23" t="s">
        <v>265</v>
      </c>
      <c r="B120" s="23" t="s">
        <v>204</v>
      </c>
      <c r="C120" s="24">
        <v>1641600</v>
      </c>
      <c r="D120" s="24">
        <v>0</v>
      </c>
      <c r="E120" s="24">
        <v>0</v>
      </c>
      <c r="F120" s="2"/>
    </row>
    <row r="121" spans="1:6" ht="38.25" outlineLevel="4">
      <c r="A121" s="13" t="s">
        <v>205</v>
      </c>
      <c r="B121" s="13" t="s">
        <v>206</v>
      </c>
      <c r="C121" s="15">
        <v>0</v>
      </c>
      <c r="D121" s="15">
        <v>299841270</v>
      </c>
      <c r="E121" s="15">
        <v>241077333.91</v>
      </c>
      <c r="F121" s="2"/>
    </row>
    <row r="122" spans="1:6" ht="63.75" outlineLevel="4">
      <c r="A122" s="13" t="s">
        <v>207</v>
      </c>
      <c r="B122" s="13" t="s">
        <v>208</v>
      </c>
      <c r="C122" s="15">
        <f>SUM(C124:C126)</f>
        <v>59890600</v>
      </c>
      <c r="D122" s="15">
        <f t="shared" ref="D122:E122" si="36">SUM(D124:D126)</f>
        <v>59890500</v>
      </c>
      <c r="E122" s="15">
        <f t="shared" si="36"/>
        <v>59890500</v>
      </c>
      <c r="F122" s="2"/>
    </row>
    <row r="123" spans="1:6" outlineLevel="4">
      <c r="A123" s="13" t="s">
        <v>263</v>
      </c>
      <c r="B123" s="13"/>
      <c r="C123" s="15"/>
      <c r="D123" s="15"/>
      <c r="E123" s="15"/>
      <c r="F123" s="2"/>
    </row>
    <row r="124" spans="1:6" ht="63.75" outlineLevel="4">
      <c r="A124" s="23" t="s">
        <v>266</v>
      </c>
      <c r="B124" s="23" t="s">
        <v>208</v>
      </c>
      <c r="C124" s="24">
        <v>16935600</v>
      </c>
      <c r="D124" s="24">
        <v>16935600</v>
      </c>
      <c r="E124" s="24">
        <v>16935600</v>
      </c>
      <c r="F124" s="2"/>
    </row>
    <row r="125" spans="1:6" ht="51" outlineLevel="4">
      <c r="A125" s="23" t="s">
        <v>267</v>
      </c>
      <c r="B125" s="23" t="s">
        <v>208</v>
      </c>
      <c r="C125" s="24">
        <v>38033100</v>
      </c>
      <c r="D125" s="24">
        <v>39554200</v>
      </c>
      <c r="E125" s="24">
        <v>41135100</v>
      </c>
      <c r="F125" s="2"/>
    </row>
    <row r="126" spans="1:6" ht="51" outlineLevel="4">
      <c r="A126" s="23" t="s">
        <v>267</v>
      </c>
      <c r="B126" s="23" t="s">
        <v>208</v>
      </c>
      <c r="C126" s="24">
        <v>4921900</v>
      </c>
      <c r="D126" s="24">
        <v>3400700</v>
      </c>
      <c r="E126" s="24">
        <v>1819800</v>
      </c>
      <c r="F126" s="2"/>
    </row>
    <row r="127" spans="1:6" ht="63.75" outlineLevel="4">
      <c r="A127" s="20" t="s">
        <v>268</v>
      </c>
      <c r="B127" s="13" t="s">
        <v>209</v>
      </c>
      <c r="C127" s="15">
        <f>C129+C130</f>
        <v>0</v>
      </c>
      <c r="D127" s="15">
        <f t="shared" ref="D127:E127" si="37">D129+D130</f>
        <v>162575331.03</v>
      </c>
      <c r="E127" s="15">
        <f t="shared" si="37"/>
        <v>102460071.63</v>
      </c>
      <c r="F127" s="2"/>
    </row>
    <row r="128" spans="1:6" outlineLevel="4">
      <c r="A128" s="20" t="s">
        <v>263</v>
      </c>
      <c r="B128" s="13"/>
      <c r="C128" s="15"/>
      <c r="D128" s="15"/>
      <c r="E128" s="15"/>
      <c r="F128" s="2"/>
    </row>
    <row r="129" spans="1:6" ht="63.75" outlineLevel="4">
      <c r="A129" s="23" t="s">
        <v>269</v>
      </c>
      <c r="B129" s="23" t="s">
        <v>209</v>
      </c>
      <c r="C129" s="22">
        <v>0</v>
      </c>
      <c r="D129" s="22">
        <v>4553488.37</v>
      </c>
      <c r="E129" s="22">
        <v>4850000</v>
      </c>
      <c r="F129" s="2"/>
    </row>
    <row r="130" spans="1:6" ht="89.25" outlineLevel="4">
      <c r="A130" s="23" t="s">
        <v>270</v>
      </c>
      <c r="B130" s="23" t="s">
        <v>209</v>
      </c>
      <c r="C130" s="22">
        <v>0</v>
      </c>
      <c r="D130" s="22">
        <v>158021842.66</v>
      </c>
      <c r="E130" s="22">
        <v>97610071.629999995</v>
      </c>
      <c r="F130" s="2"/>
    </row>
    <row r="131" spans="1:6" ht="38.25" outlineLevel="4">
      <c r="A131" s="20" t="s">
        <v>271</v>
      </c>
      <c r="B131" s="13" t="s">
        <v>210</v>
      </c>
      <c r="C131" s="15">
        <v>0</v>
      </c>
      <c r="D131" s="15">
        <v>34883720.939999998</v>
      </c>
      <c r="E131" s="15">
        <v>50174524.07</v>
      </c>
      <c r="F131" s="2"/>
    </row>
    <row r="132" spans="1:6" ht="25.5" outlineLevel="4">
      <c r="A132" s="13" t="s">
        <v>211</v>
      </c>
      <c r="B132" s="13" t="s">
        <v>212</v>
      </c>
      <c r="C132" s="15">
        <v>0</v>
      </c>
      <c r="D132" s="15">
        <v>51996512.770000003</v>
      </c>
      <c r="E132" s="15">
        <v>0</v>
      </c>
      <c r="F132" s="2"/>
    </row>
    <row r="133" spans="1:6" ht="38.25" outlineLevel="4">
      <c r="A133" s="13" t="s">
        <v>213</v>
      </c>
      <c r="B133" s="13" t="s">
        <v>214</v>
      </c>
      <c r="C133" s="15">
        <v>0</v>
      </c>
      <c r="D133" s="15">
        <v>0</v>
      </c>
      <c r="E133" s="15">
        <v>270705306.89999998</v>
      </c>
      <c r="F133" s="2"/>
    </row>
    <row r="134" spans="1:6" ht="25.5" outlineLevel="4">
      <c r="A134" s="13" t="s">
        <v>215</v>
      </c>
      <c r="B134" s="13" t="s">
        <v>216</v>
      </c>
      <c r="C134" s="15">
        <f>SUM(C136:C145)</f>
        <v>134412598.75999999</v>
      </c>
      <c r="D134" s="15">
        <f t="shared" ref="D134:E134" si="38">SUM(D136:D145)</f>
        <v>169824260.71000001</v>
      </c>
      <c r="E134" s="15">
        <f t="shared" si="38"/>
        <v>130917158</v>
      </c>
      <c r="F134" s="2"/>
    </row>
    <row r="135" spans="1:6" outlineLevel="4">
      <c r="A135" s="13" t="s">
        <v>263</v>
      </c>
      <c r="B135" s="13"/>
      <c r="C135" s="15"/>
      <c r="D135" s="15"/>
      <c r="E135" s="15"/>
      <c r="F135" s="2"/>
    </row>
    <row r="136" spans="1:6" ht="76.5" outlineLevel="4">
      <c r="A136" s="25" t="s">
        <v>272</v>
      </c>
      <c r="B136" s="26" t="s">
        <v>216</v>
      </c>
      <c r="C136" s="24">
        <v>1812000</v>
      </c>
      <c r="D136" s="24">
        <v>2097000</v>
      </c>
      <c r="E136" s="24">
        <v>2331000</v>
      </c>
      <c r="F136" s="2"/>
    </row>
    <row r="137" spans="1:6" ht="51" outlineLevel="4">
      <c r="A137" s="25" t="s">
        <v>273</v>
      </c>
      <c r="B137" s="26" t="s">
        <v>216</v>
      </c>
      <c r="C137" s="24">
        <v>3580600</v>
      </c>
      <c r="D137" s="24">
        <v>3580600</v>
      </c>
      <c r="E137" s="24">
        <v>3580600</v>
      </c>
      <c r="F137" s="2"/>
    </row>
    <row r="138" spans="1:6" ht="63.75" outlineLevel="4">
      <c r="A138" s="25" t="s">
        <v>274</v>
      </c>
      <c r="B138" s="26" t="s">
        <v>216</v>
      </c>
      <c r="C138" s="24">
        <v>5165698</v>
      </c>
      <c r="D138" s="24">
        <v>5165698</v>
      </c>
      <c r="E138" s="24">
        <v>5165698</v>
      </c>
      <c r="F138" s="2"/>
    </row>
    <row r="139" spans="1:6" ht="63.75" outlineLevel="4">
      <c r="A139" s="27" t="s">
        <v>275</v>
      </c>
      <c r="B139" s="26" t="s">
        <v>216</v>
      </c>
      <c r="C139" s="24">
        <v>65647712.460000001</v>
      </c>
      <c r="D139" s="24">
        <v>65647712.460000001</v>
      </c>
      <c r="E139" s="24">
        <v>65647712.460000001</v>
      </c>
      <c r="F139" s="2"/>
    </row>
    <row r="140" spans="1:6" ht="63.75" outlineLevel="4">
      <c r="A140" s="27" t="s">
        <v>275</v>
      </c>
      <c r="B140" s="26" t="s">
        <v>216</v>
      </c>
      <c r="C140" s="24">
        <v>54157416.539999999</v>
      </c>
      <c r="D140" s="24">
        <v>54157416.539999999</v>
      </c>
      <c r="E140" s="24">
        <v>54157416.539999999</v>
      </c>
      <c r="F140" s="2"/>
    </row>
    <row r="141" spans="1:6" ht="63.75" outlineLevel="4">
      <c r="A141" s="28" t="s">
        <v>276</v>
      </c>
      <c r="B141" s="26" t="s">
        <v>216</v>
      </c>
      <c r="C141" s="24">
        <v>23147.77</v>
      </c>
      <c r="D141" s="24">
        <v>34731</v>
      </c>
      <c r="E141" s="24">
        <v>34731</v>
      </c>
      <c r="F141" s="2"/>
    </row>
    <row r="142" spans="1:6" ht="38.25" outlineLevel="4">
      <c r="A142" s="28" t="s">
        <v>277</v>
      </c>
      <c r="B142" s="26" t="s">
        <v>216</v>
      </c>
      <c r="C142" s="29">
        <v>0</v>
      </c>
      <c r="D142" s="30">
        <v>38933967.909999996</v>
      </c>
      <c r="E142" s="24">
        <v>0</v>
      </c>
      <c r="F142" s="2"/>
    </row>
    <row r="143" spans="1:6" ht="76.5" outlineLevel="4">
      <c r="A143" s="28" t="s">
        <v>278</v>
      </c>
      <c r="B143" s="26" t="s">
        <v>216</v>
      </c>
      <c r="C143" s="24">
        <v>0</v>
      </c>
      <c r="D143" s="24">
        <v>207134.8</v>
      </c>
      <c r="E143" s="24">
        <v>0</v>
      </c>
      <c r="F143" s="2"/>
    </row>
    <row r="144" spans="1:6" ht="89.25" outlineLevel="4">
      <c r="A144" s="28" t="s">
        <v>279</v>
      </c>
      <c r="B144" s="26" t="s">
        <v>216</v>
      </c>
      <c r="C144" s="24">
        <v>3763636.4</v>
      </c>
      <c r="D144" s="24">
        <v>0</v>
      </c>
      <c r="E144" s="24">
        <v>0</v>
      </c>
      <c r="F144" s="2"/>
    </row>
    <row r="145" spans="1:6" ht="63.75" outlineLevel="4">
      <c r="A145" s="28" t="s">
        <v>280</v>
      </c>
      <c r="B145" s="26" t="s">
        <v>216</v>
      </c>
      <c r="C145" s="24">
        <v>262387.59000000003</v>
      </c>
      <c r="D145" s="24">
        <v>0</v>
      </c>
      <c r="E145" s="24">
        <v>0</v>
      </c>
      <c r="F145" s="2"/>
    </row>
    <row r="146" spans="1:6" ht="38.25" outlineLevel="4">
      <c r="A146" s="31" t="s">
        <v>281</v>
      </c>
      <c r="B146" s="32" t="s">
        <v>282</v>
      </c>
      <c r="C146" s="22">
        <v>8753458.5999999996</v>
      </c>
      <c r="D146" s="22">
        <v>0</v>
      </c>
      <c r="E146" s="22">
        <v>0</v>
      </c>
      <c r="F146" s="2"/>
    </row>
    <row r="147" spans="1:6" ht="25.5" outlineLevel="2">
      <c r="A147" s="18" t="s">
        <v>217</v>
      </c>
      <c r="B147" s="18" t="s">
        <v>218</v>
      </c>
      <c r="C147" s="19">
        <f>C148+C167+C168+C172+C173+C174+C175+C176</f>
        <v>1677738712.49</v>
      </c>
      <c r="D147" s="19">
        <f t="shared" ref="D147:E147" si="39">D148+D167+D168+D172+D173+D174+D175+D176</f>
        <v>1660704432</v>
      </c>
      <c r="E147" s="19">
        <f t="shared" si="39"/>
        <v>1652437660.9100001</v>
      </c>
      <c r="F147" s="2"/>
    </row>
    <row r="148" spans="1:6" ht="38.25" outlineLevel="4">
      <c r="A148" s="13" t="s">
        <v>219</v>
      </c>
      <c r="B148" s="13" t="s">
        <v>220</v>
      </c>
      <c r="C148" s="15">
        <f>SUM(C150:C166)</f>
        <v>88524300.700000003</v>
      </c>
      <c r="D148" s="15">
        <f t="shared" ref="D148:E148" si="40">SUM(D150:D166)</f>
        <v>86241053.700000003</v>
      </c>
      <c r="E148" s="15">
        <f t="shared" si="40"/>
        <v>86250653.700000003</v>
      </c>
      <c r="F148" s="2"/>
    </row>
    <row r="149" spans="1:6" outlineLevel="4">
      <c r="A149" s="13" t="s">
        <v>263</v>
      </c>
      <c r="B149" s="13"/>
      <c r="C149" s="15"/>
      <c r="D149" s="15"/>
      <c r="E149" s="15"/>
      <c r="F149" s="2"/>
    </row>
    <row r="150" spans="1:6" ht="38.25" outlineLevel="4">
      <c r="A150" s="25" t="s">
        <v>283</v>
      </c>
      <c r="B150" s="33" t="s">
        <v>220</v>
      </c>
      <c r="C150" s="24">
        <v>229800</v>
      </c>
      <c r="D150" s="24">
        <v>240100</v>
      </c>
      <c r="E150" s="24">
        <v>249700</v>
      </c>
      <c r="F150" s="2"/>
    </row>
    <row r="151" spans="1:6" ht="76.5" outlineLevel="4">
      <c r="A151" s="34" t="s">
        <v>284</v>
      </c>
      <c r="B151" s="35" t="s">
        <v>220</v>
      </c>
      <c r="C151" s="36">
        <v>9475100</v>
      </c>
      <c r="D151" s="36">
        <v>8613700</v>
      </c>
      <c r="E151" s="36">
        <v>8613700</v>
      </c>
      <c r="F151" s="2"/>
    </row>
    <row r="152" spans="1:6" ht="114.75" outlineLevel="4">
      <c r="A152" s="28" t="s">
        <v>285</v>
      </c>
      <c r="B152" s="37" t="s">
        <v>220</v>
      </c>
      <c r="C152" s="38">
        <v>5838600</v>
      </c>
      <c r="D152" s="38">
        <v>5838600</v>
      </c>
      <c r="E152" s="38">
        <v>5838600</v>
      </c>
      <c r="F152" s="2"/>
    </row>
    <row r="153" spans="1:6" ht="38.25" outlineLevel="4">
      <c r="A153" s="25" t="s">
        <v>286</v>
      </c>
      <c r="B153" s="37" t="s">
        <v>220</v>
      </c>
      <c r="C153" s="38">
        <v>45019400</v>
      </c>
      <c r="D153" s="38">
        <v>45019400</v>
      </c>
      <c r="E153" s="38">
        <v>45019400</v>
      </c>
      <c r="F153" s="2"/>
    </row>
    <row r="154" spans="1:6" ht="51" outlineLevel="4">
      <c r="A154" s="34" t="s">
        <v>287</v>
      </c>
      <c r="B154" s="39" t="s">
        <v>220</v>
      </c>
      <c r="C154" s="40">
        <v>4567500</v>
      </c>
      <c r="D154" s="40">
        <v>4567500</v>
      </c>
      <c r="E154" s="36">
        <v>4567500</v>
      </c>
      <c r="F154" s="2"/>
    </row>
    <row r="155" spans="1:6" ht="89.25" outlineLevel="4">
      <c r="A155" s="34" t="s">
        <v>288</v>
      </c>
      <c r="B155" s="39" t="s">
        <v>220</v>
      </c>
      <c r="C155" s="40">
        <v>1728300</v>
      </c>
      <c r="D155" s="40">
        <v>1728300</v>
      </c>
      <c r="E155" s="36">
        <v>1728300</v>
      </c>
      <c r="F155" s="2"/>
    </row>
    <row r="156" spans="1:6" ht="114.75" outlineLevel="4">
      <c r="A156" s="25" t="s">
        <v>289</v>
      </c>
      <c r="B156" s="37" t="s">
        <v>220</v>
      </c>
      <c r="C156" s="38">
        <v>9113706</v>
      </c>
      <c r="D156" s="38">
        <v>9113706</v>
      </c>
      <c r="E156" s="38">
        <v>9113706</v>
      </c>
      <c r="F156" s="2"/>
    </row>
    <row r="157" spans="1:6" ht="89.25" outlineLevel="4">
      <c r="A157" s="25" t="s">
        <v>290</v>
      </c>
      <c r="B157" s="37" t="s">
        <v>220</v>
      </c>
      <c r="C157" s="38">
        <v>2986000</v>
      </c>
      <c r="D157" s="38">
        <v>2986000</v>
      </c>
      <c r="E157" s="38">
        <v>2986000</v>
      </c>
      <c r="F157" s="2"/>
    </row>
    <row r="158" spans="1:6" ht="89.25" outlineLevel="4">
      <c r="A158" s="25" t="s">
        <v>291</v>
      </c>
      <c r="B158" s="37" t="s">
        <v>220</v>
      </c>
      <c r="C158" s="38">
        <v>78161</v>
      </c>
      <c r="D158" s="38">
        <v>78161</v>
      </c>
      <c r="E158" s="38">
        <v>78161</v>
      </c>
      <c r="F158" s="2"/>
    </row>
    <row r="159" spans="1:6" ht="140.25" outlineLevel="4">
      <c r="A159" s="41" t="s">
        <v>292</v>
      </c>
      <c r="B159" s="39" t="s">
        <v>220</v>
      </c>
      <c r="C159" s="40">
        <v>1822700</v>
      </c>
      <c r="D159" s="36">
        <v>1822700</v>
      </c>
      <c r="E159" s="36">
        <v>1822700</v>
      </c>
      <c r="F159" s="2"/>
    </row>
    <row r="160" spans="1:6" ht="63.75" outlineLevel="4">
      <c r="A160" s="34" t="s">
        <v>293</v>
      </c>
      <c r="B160" s="39" t="s">
        <v>220</v>
      </c>
      <c r="C160" s="40">
        <v>686800</v>
      </c>
      <c r="D160" s="36">
        <v>686800</v>
      </c>
      <c r="E160" s="36">
        <v>686800</v>
      </c>
      <c r="F160" s="2"/>
    </row>
    <row r="161" spans="1:6" ht="102" outlineLevel="4">
      <c r="A161" s="25" t="s">
        <v>294</v>
      </c>
      <c r="B161" s="37" t="s">
        <v>220</v>
      </c>
      <c r="C161" s="38">
        <v>18263</v>
      </c>
      <c r="D161" s="38">
        <v>18126</v>
      </c>
      <c r="E161" s="38">
        <v>18126</v>
      </c>
      <c r="F161" s="2"/>
    </row>
    <row r="162" spans="1:6" ht="114.75" outlineLevel="4">
      <c r="A162" s="25" t="s">
        <v>295</v>
      </c>
      <c r="B162" s="37" t="s">
        <v>220</v>
      </c>
      <c r="C162" s="38">
        <v>6000</v>
      </c>
      <c r="D162" s="38">
        <v>6000</v>
      </c>
      <c r="E162" s="38">
        <v>6000</v>
      </c>
      <c r="F162" s="2"/>
    </row>
    <row r="163" spans="1:6" ht="38.25" outlineLevel="4">
      <c r="A163" s="34" t="s">
        <v>296</v>
      </c>
      <c r="B163" s="39" t="s">
        <v>220</v>
      </c>
      <c r="C163" s="40">
        <v>1583452.4</v>
      </c>
      <c r="D163" s="40">
        <v>1583452.4</v>
      </c>
      <c r="E163" s="36">
        <v>1583452.4</v>
      </c>
      <c r="F163" s="2"/>
    </row>
    <row r="164" spans="1:6" ht="38.25" outlineLevel="4">
      <c r="A164" s="25" t="s">
        <v>297</v>
      </c>
      <c r="B164" s="37" t="s">
        <v>220</v>
      </c>
      <c r="C164" s="38">
        <v>30379</v>
      </c>
      <c r="D164" s="38">
        <v>30379</v>
      </c>
      <c r="E164" s="38">
        <v>30379</v>
      </c>
      <c r="F164" s="2"/>
    </row>
    <row r="165" spans="1:6" ht="38.25" outlineLevel="4">
      <c r="A165" s="25" t="s">
        <v>297</v>
      </c>
      <c r="B165" s="37" t="s">
        <v>220</v>
      </c>
      <c r="C165" s="38">
        <v>3365503</v>
      </c>
      <c r="D165" s="38">
        <v>1933493</v>
      </c>
      <c r="E165" s="38">
        <v>1933493</v>
      </c>
      <c r="F165" s="2"/>
    </row>
    <row r="166" spans="1:6" ht="63.75" outlineLevel="4">
      <c r="A166" s="25" t="s">
        <v>298</v>
      </c>
      <c r="B166" s="37" t="s">
        <v>220</v>
      </c>
      <c r="C166" s="38">
        <v>1974636.3</v>
      </c>
      <c r="D166" s="38">
        <v>1974636.3</v>
      </c>
      <c r="E166" s="38">
        <v>1974636.3</v>
      </c>
      <c r="F166" s="2"/>
    </row>
    <row r="167" spans="1:6" ht="63.75" outlineLevel="4">
      <c r="A167" s="13" t="s">
        <v>221</v>
      </c>
      <c r="B167" s="13" t="s">
        <v>222</v>
      </c>
      <c r="C167" s="15">
        <v>101444600</v>
      </c>
      <c r="D167" s="15">
        <v>103562500</v>
      </c>
      <c r="E167" s="15">
        <v>108320400</v>
      </c>
      <c r="F167" s="2"/>
    </row>
    <row r="168" spans="1:6" ht="76.5" outlineLevel="4">
      <c r="A168" s="13" t="s">
        <v>223</v>
      </c>
      <c r="B168" s="13" t="s">
        <v>224</v>
      </c>
      <c r="C168" s="15">
        <f>SUM(C170:C171)</f>
        <v>20524800</v>
      </c>
      <c r="D168" s="15">
        <f t="shared" ref="D168:E168" si="41">SUM(D170:D171)</f>
        <v>20524800</v>
      </c>
      <c r="E168" s="15">
        <f t="shared" si="41"/>
        <v>20524800</v>
      </c>
      <c r="F168" s="2"/>
    </row>
    <row r="169" spans="1:6" outlineLevel="4">
      <c r="A169" s="13" t="s">
        <v>263</v>
      </c>
      <c r="B169" s="13"/>
      <c r="C169" s="15"/>
      <c r="D169" s="15"/>
      <c r="E169" s="15"/>
      <c r="F169" s="2"/>
    </row>
    <row r="170" spans="1:6" ht="114.75" outlineLevel="4">
      <c r="A170" s="25" t="s">
        <v>299</v>
      </c>
      <c r="B170" s="37" t="s">
        <v>224</v>
      </c>
      <c r="C170" s="38">
        <v>500500</v>
      </c>
      <c r="D170" s="38">
        <v>500500</v>
      </c>
      <c r="E170" s="38">
        <v>500500</v>
      </c>
      <c r="F170" s="2"/>
    </row>
    <row r="171" spans="1:6" ht="76.5" outlineLevel="4">
      <c r="A171" s="25" t="s">
        <v>300</v>
      </c>
      <c r="B171" s="37" t="s">
        <v>224</v>
      </c>
      <c r="C171" s="38">
        <v>20024300</v>
      </c>
      <c r="D171" s="38">
        <v>20024300</v>
      </c>
      <c r="E171" s="38">
        <v>20024300</v>
      </c>
      <c r="F171" s="2"/>
    </row>
    <row r="172" spans="1:6" ht="63.75" outlineLevel="4">
      <c r="A172" s="13" t="s">
        <v>225</v>
      </c>
      <c r="B172" s="13" t="s">
        <v>226</v>
      </c>
      <c r="C172" s="15">
        <v>21999000</v>
      </c>
      <c r="D172" s="15">
        <v>21999000</v>
      </c>
      <c r="E172" s="15">
        <v>17488900</v>
      </c>
      <c r="F172" s="2"/>
    </row>
    <row r="173" spans="1:6" ht="51" outlineLevel="4">
      <c r="A173" s="13" t="s">
        <v>227</v>
      </c>
      <c r="B173" s="13" t="s">
        <v>228</v>
      </c>
      <c r="C173" s="15">
        <v>11092953.699999999</v>
      </c>
      <c r="D173" s="15">
        <v>12150432.77</v>
      </c>
      <c r="E173" s="15">
        <v>12593196.58</v>
      </c>
      <c r="F173" s="2"/>
    </row>
    <row r="174" spans="1:6" ht="63.75" outlineLevel="4">
      <c r="A174" s="13" t="s">
        <v>229</v>
      </c>
      <c r="B174" s="13" t="s">
        <v>230</v>
      </c>
      <c r="C174" s="15">
        <v>13038.47</v>
      </c>
      <c r="D174" s="15">
        <v>81183.44</v>
      </c>
      <c r="E174" s="15">
        <v>12704.38</v>
      </c>
      <c r="F174" s="2"/>
    </row>
    <row r="175" spans="1:6" ht="38.25" outlineLevel="4">
      <c r="A175" s="13" t="s">
        <v>231</v>
      </c>
      <c r="B175" s="13" t="s">
        <v>232</v>
      </c>
      <c r="C175" s="15">
        <v>8037619.6200000001</v>
      </c>
      <c r="D175" s="15">
        <v>8327662.0899999999</v>
      </c>
      <c r="E175" s="15">
        <v>8629306.25</v>
      </c>
      <c r="F175" s="2"/>
    </row>
    <row r="176" spans="1:6" ht="25.5" outlineLevel="4">
      <c r="A176" s="13" t="s">
        <v>233</v>
      </c>
      <c r="B176" s="13" t="s">
        <v>234</v>
      </c>
      <c r="C176" s="15">
        <v>1426102400</v>
      </c>
      <c r="D176" s="15">
        <v>1407817800</v>
      </c>
      <c r="E176" s="15">
        <v>1398617700</v>
      </c>
      <c r="F176" s="2"/>
    </row>
    <row r="177" spans="1:7" outlineLevel="2">
      <c r="A177" s="18" t="s">
        <v>235</v>
      </c>
      <c r="B177" s="18" t="s">
        <v>236</v>
      </c>
      <c r="C177" s="19">
        <f>C178+C179+C180+C181</f>
        <v>159122743</v>
      </c>
      <c r="D177" s="19">
        <f t="shared" ref="D177:E177" si="42">D178+D179+D180+D181</f>
        <v>111008700</v>
      </c>
      <c r="E177" s="19">
        <f t="shared" si="42"/>
        <v>111008700</v>
      </c>
      <c r="F177" s="2"/>
    </row>
    <row r="178" spans="1:7" ht="153" outlineLevel="4">
      <c r="A178" s="13" t="s">
        <v>237</v>
      </c>
      <c r="B178" s="13" t="s">
        <v>238</v>
      </c>
      <c r="C178" s="15">
        <v>1796700</v>
      </c>
      <c r="D178" s="15">
        <v>1796700</v>
      </c>
      <c r="E178" s="15">
        <v>1796700</v>
      </c>
      <c r="F178" s="2"/>
    </row>
    <row r="179" spans="1:7" ht="89.25" outlineLevel="4">
      <c r="A179" s="13" t="s">
        <v>239</v>
      </c>
      <c r="B179" s="13" t="s">
        <v>240</v>
      </c>
      <c r="C179" s="15">
        <v>4754700</v>
      </c>
      <c r="D179" s="15">
        <v>4789700</v>
      </c>
      <c r="E179" s="15">
        <v>4789700</v>
      </c>
      <c r="F179" s="2"/>
    </row>
    <row r="180" spans="1:7" ht="127.5" outlineLevel="4">
      <c r="A180" s="13" t="s">
        <v>241</v>
      </c>
      <c r="B180" s="13" t="s">
        <v>242</v>
      </c>
      <c r="C180" s="15">
        <v>100259200</v>
      </c>
      <c r="D180" s="15">
        <v>100259200</v>
      </c>
      <c r="E180" s="15">
        <v>100259200</v>
      </c>
      <c r="F180" s="2"/>
    </row>
    <row r="181" spans="1:7" ht="25.5" outlineLevel="4">
      <c r="A181" s="13" t="s">
        <v>243</v>
      </c>
      <c r="B181" s="13" t="s">
        <v>244</v>
      </c>
      <c r="C181" s="15">
        <f>SUM(C183:C188)</f>
        <v>52312143</v>
      </c>
      <c r="D181" s="15">
        <f t="shared" ref="D181:E181" si="43">SUM(D183:D188)</f>
        <v>4163100</v>
      </c>
      <c r="E181" s="15">
        <f t="shared" si="43"/>
        <v>4163100</v>
      </c>
      <c r="F181" s="2"/>
    </row>
    <row r="182" spans="1:7" outlineLevel="4">
      <c r="A182" s="13" t="s">
        <v>263</v>
      </c>
      <c r="B182" s="13"/>
      <c r="C182" s="15"/>
      <c r="D182" s="15"/>
      <c r="E182" s="15"/>
      <c r="F182" s="2"/>
    </row>
    <row r="183" spans="1:7" ht="127.5" outlineLevel="4">
      <c r="A183" s="42" t="s">
        <v>301</v>
      </c>
      <c r="B183" s="33" t="s">
        <v>244</v>
      </c>
      <c r="C183" s="38">
        <v>4163100</v>
      </c>
      <c r="D183" s="38">
        <v>4163100</v>
      </c>
      <c r="E183" s="38">
        <v>4163100</v>
      </c>
      <c r="F183" s="2"/>
    </row>
    <row r="184" spans="1:7" ht="76.5" outlineLevel="4">
      <c r="A184" s="42" t="s">
        <v>302</v>
      </c>
      <c r="B184" s="33" t="s">
        <v>244</v>
      </c>
      <c r="C184" s="38">
        <v>558500</v>
      </c>
      <c r="D184" s="38">
        <v>0</v>
      </c>
      <c r="E184" s="38">
        <v>0</v>
      </c>
      <c r="F184" s="2"/>
    </row>
    <row r="185" spans="1:7" ht="63.75" outlineLevel="4">
      <c r="A185" s="42" t="s">
        <v>303</v>
      </c>
      <c r="B185" s="43" t="s">
        <v>244</v>
      </c>
      <c r="C185" s="36">
        <v>21040500</v>
      </c>
      <c r="D185" s="36">
        <v>0</v>
      </c>
      <c r="E185" s="36">
        <v>0</v>
      </c>
      <c r="F185" s="2"/>
    </row>
    <row r="186" spans="1:7" ht="76.5" outlineLevel="4">
      <c r="A186" s="44" t="s">
        <v>304</v>
      </c>
      <c r="B186" s="43" t="s">
        <v>244</v>
      </c>
      <c r="C186" s="36">
        <v>6428490</v>
      </c>
      <c r="D186" s="36">
        <v>0</v>
      </c>
      <c r="E186" s="36">
        <v>0</v>
      </c>
      <c r="F186" s="2"/>
    </row>
    <row r="187" spans="1:7" ht="102" outlineLevel="4">
      <c r="A187" s="42" t="s">
        <v>305</v>
      </c>
      <c r="B187" s="37" t="s">
        <v>244</v>
      </c>
      <c r="C187" s="38">
        <v>3000000</v>
      </c>
      <c r="D187" s="38">
        <v>0</v>
      </c>
      <c r="E187" s="38">
        <v>0</v>
      </c>
      <c r="F187" s="2"/>
    </row>
    <row r="188" spans="1:7" ht="51" outlineLevel="4">
      <c r="A188" s="42" t="s">
        <v>306</v>
      </c>
      <c r="B188" s="37" t="s">
        <v>244</v>
      </c>
      <c r="C188" s="38">
        <v>17121553</v>
      </c>
      <c r="D188" s="38">
        <v>0</v>
      </c>
      <c r="E188" s="38">
        <v>0</v>
      </c>
      <c r="F188" s="2"/>
    </row>
    <row r="189" spans="1:7" ht="25.5" outlineLevel="1">
      <c r="A189" s="18" t="s">
        <v>245</v>
      </c>
      <c r="B189" s="18" t="s">
        <v>246</v>
      </c>
      <c r="C189" s="19">
        <f>C190</f>
        <v>35988339.350000001</v>
      </c>
      <c r="D189" s="19">
        <f t="shared" ref="D189:E189" si="44">D190</f>
        <v>10000000</v>
      </c>
      <c r="E189" s="19">
        <f t="shared" si="44"/>
        <v>10000000</v>
      </c>
      <c r="F189" s="2"/>
    </row>
    <row r="190" spans="1:7" ht="38.25" outlineLevel="4">
      <c r="A190" s="13" t="s">
        <v>247</v>
      </c>
      <c r="B190" s="13" t="s">
        <v>248</v>
      </c>
      <c r="C190" s="15">
        <v>35988339.350000001</v>
      </c>
      <c r="D190" s="15">
        <v>10000000</v>
      </c>
      <c r="E190" s="15">
        <v>10000000</v>
      </c>
      <c r="F190" s="2"/>
    </row>
    <row r="191" spans="1:7" ht="12.75" customHeight="1">
      <c r="A191" s="16" t="s">
        <v>249</v>
      </c>
      <c r="B191" s="16"/>
      <c r="C191" s="17">
        <f>C15+C112</f>
        <v>3950986059.6099997</v>
      </c>
      <c r="D191" s="17">
        <f t="shared" ref="D191:E191" si="45">D15+D112</f>
        <v>4312675353.9200001</v>
      </c>
      <c r="E191" s="17">
        <f t="shared" si="45"/>
        <v>4231785415.1199999</v>
      </c>
      <c r="F191" s="2"/>
      <c r="G191" s="2" t="s">
        <v>255</v>
      </c>
    </row>
    <row r="192" spans="1:7" ht="12.75" customHeight="1">
      <c r="A192" s="6"/>
      <c r="B192" s="6"/>
      <c r="C192" s="6"/>
      <c r="D192" s="6"/>
      <c r="E192" s="6"/>
      <c r="F192" s="2"/>
      <c r="G192" s="2"/>
    </row>
    <row r="193" spans="1:7" ht="12.75" customHeight="1">
      <c r="A193" s="45"/>
      <c r="B193" s="45"/>
      <c r="C193" s="46"/>
      <c r="G193" s="7"/>
    </row>
  </sheetData>
  <mergeCells count="13">
    <mergeCell ref="A9:F9"/>
    <mergeCell ref="A1:E1"/>
    <mergeCell ref="A2:E2"/>
    <mergeCell ref="A3:E3"/>
    <mergeCell ref="A4:E4"/>
    <mergeCell ref="A5:E5"/>
    <mergeCell ref="A193:C193"/>
    <mergeCell ref="A11:E11"/>
    <mergeCell ref="A12:A13"/>
    <mergeCell ref="C12:C13"/>
    <mergeCell ref="D12:D13"/>
    <mergeCell ref="E12:E13"/>
    <mergeCell ref="B12:B13"/>
  </mergeCells>
  <pageMargins left="0.98402780000000001" right="0.59027779999999996" top="0.59027779999999996" bottom="0.59027779999999996" header="0.39374999999999999" footer="0.39374999999999999"/>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02.10.2025&lt;/string&gt;&#10;  &lt;/DateInfo&gt;&#10;  &lt;Code&gt;SQUERY_GENERATOR1&lt;/Code&gt;&#10;  &lt;ObjectCode&gt;SQUERY_GENERATOR1&lt;/ObjectCode&gt;&#10;  &lt;DocName&gt;Приложение № 3 2024-2026 (копия от 16.05.2024 11_09_22)(Генератор отчетов с произвольной группировкой)&lt;/DocName&gt;&#10;  &lt;VariantName&gt;Приложение № 3 2024-2026 (копия от 16.05.2024 11:09:22)&lt;/VariantName&gt;&#10;  &lt;VariantLink&gt;21927214&lt;/VariantLink&gt;&#10;  &lt;ReportCode&gt;2B2350E12FEA46CB86B31B57342698&lt;/ReportCode&gt;&#10;  &lt;SvodReportLink xsi:nil=&quot;true&quot; /&gt;&#10;  &lt;ReportLink&gt;3282142&lt;/ReportLink&gt;&#10;&lt;/ShortPrimaryServiceReportArguments&gt;"/>
  </Parameters>
</MailMerge>
</file>

<file path=customXml/itemProps1.xml><?xml version="1.0" encoding="utf-8"?>
<ds:datastoreItem xmlns:ds="http://schemas.openxmlformats.org/officeDocument/2006/customXml" ds:itemID="{FAF77885-8E8C-4485-AAE3-71C39BDB49E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Слепенкова Надежда Игоревна</dc:creator>
  <cp:lastModifiedBy>Лаунер-НВ</cp:lastModifiedBy>
  <dcterms:created xsi:type="dcterms:W3CDTF">2025-09-05T13:42:30Z</dcterms:created>
  <dcterms:modified xsi:type="dcterms:W3CDTF">2025-10-10T05:59:43Z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 3 2024-2026 (копия от 16.05.2024 11_09_22)(Генератор отчетов с произвольной группировкой)</vt:lpwstr>
  </property>
  <property fmtid="{D5CDD505-2E9C-101B-9397-08002B2CF9AE}" pid="3" name="Название отчета">
    <vt:lpwstr>Приложение № 3 2024-2026 (копия от 16.05.2024 11_09_22).xlsx</vt:lpwstr>
  </property>
  <property fmtid="{D5CDD505-2E9C-101B-9397-08002B2CF9AE}" pid="4" name="Версия клиента">
    <vt:lpwstr>24.2.326.331 (.NET 4.7.2)</vt:lpwstr>
  </property>
  <property fmtid="{D5CDD505-2E9C-101B-9397-08002B2CF9AE}" pid="5" name="Версия базы">
    <vt:lpwstr>24.1.1241.37608667</vt:lpwstr>
  </property>
  <property fmtid="{D5CDD505-2E9C-101B-9397-08002B2CF9AE}" pid="6" name="Тип сервера">
    <vt:lpwstr>MSSQL</vt:lpwstr>
  </property>
  <property fmtid="{D5CDD505-2E9C-101B-9397-08002B2CF9AE}" pid="7" name="Сервер">
    <vt:lpwstr>madm-sql2008</vt:lpwstr>
  </property>
  <property fmtid="{D5CDD505-2E9C-101B-9397-08002B2CF9AE}" pid="8" name="База">
    <vt:lpwstr>agb_2025_Backup_2025-04-09_14-59-192401_1241</vt:lpwstr>
  </property>
  <property fmtid="{D5CDD505-2E9C-101B-9397-08002B2CF9AE}" pid="9" name="Пользователь">
    <vt:lpwstr>слепенкова-ни</vt:lpwstr>
  </property>
  <property fmtid="{D5CDD505-2E9C-101B-9397-08002B2CF9AE}" pid="10" name="Шаблон">
    <vt:lpwstr>SQR_GENERATOR2016.XLT</vt:lpwstr>
  </property>
  <property fmtid="{D5CDD505-2E9C-101B-9397-08002B2CF9AE}" pid="11" name="Локальная база">
    <vt:lpwstr>не используется</vt:lpwstr>
  </property>
</Properties>
</file>